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mc:AlternateContent xmlns:mc="http://schemas.openxmlformats.org/markup-compatibility/2006">
    <mc:Choice Requires="x15">
      <x15ac:absPath xmlns:x15ac="http://schemas.microsoft.com/office/spreadsheetml/2010/11/ac" url="https://d.docs.live.net/dadbc42e1ad45017/7. Global EIP Programme/Spanish translation of manuals/"/>
    </mc:Choice>
  </mc:AlternateContent>
  <xr:revisionPtr revIDLastSave="12" documentId="8_{8DBC1AC4-9B5E-44B1-B21F-A29FCB3C923B}" xr6:coauthVersionLast="45" xr6:coauthVersionMax="45" xr10:uidLastSave="{990C269F-7B22-4112-A571-3546BAFD6F37}"/>
  <bookViews>
    <workbookView xWindow="-110" yWindow="-110" windowWidth="18220" windowHeight="11620" firstSheet="1" activeTab="3" xr2:uid="{00000000-000D-0000-FFFF-FFFF00000000}"/>
  </bookViews>
  <sheets>
    <sheet name="Instrucciones" sheetId="6" r:id="rId1"/>
    <sheet name="1. Monitoreo de RECP" sheetId="1" r:id="rId2"/>
    <sheet name="2. Resumen nivel empresa" sheetId="8" r:id="rId3"/>
    <sheet name="3. Resumen nivel parque" sheetId="7" r:id="rId4"/>
  </sheets>
  <definedNames>
    <definedName name="formula">'1. Monitoreo de RECP'!$J$22</definedName>
    <definedName name="Implemented__yes_no_planned" comment="Please, select">'1. Monitoreo de RECP'!$E$22</definedName>
    <definedName name="_xlnm.Print_Area" localSheetId="1">'1. Monitoreo de RECP'!$A$1:$Y$117</definedName>
    <definedName name="_xlnm.Print_Area" localSheetId="2">'2. Resumen nivel empresa'!$A$1:$E$110</definedName>
    <definedName name="_xlnm.Print_Area" localSheetId="3">'3. Resumen nivel parque'!$A$1:$E$50</definedName>
    <definedName name="_xlnm.Print_Area" localSheetId="0">Instrucciones!$A$1:$CP$119</definedName>
    <definedName name="_xlnm.Print_Titles" localSheetId="1">'1. Monitoreo de RECP'!$8:$10</definedName>
    <definedName name="_xlnm.Print_Titles" localSheetId="2">'2. Resumen nivel empresa'!$1:$9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9" i="7" l="1"/>
  <c r="C48" i="7"/>
  <c r="C47" i="7"/>
  <c r="C46" i="7"/>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C45" i="7"/>
  <c r="C44" i="7"/>
  <c r="C43" i="7"/>
  <c r="C42" i="7"/>
  <c r="C41" i="7"/>
  <c r="C40" i="7"/>
  <c r="C39" i="7"/>
  <c r="C38" i="7"/>
  <c r="C37" i="7"/>
  <c r="C36" i="7"/>
  <c r="C35" i="7"/>
  <c r="C34" i="7"/>
  <c r="C33" i="7"/>
  <c r="C32" i="7"/>
  <c r="C31" i="7"/>
  <c r="C30" i="7"/>
  <c r="C29" i="7"/>
  <c r="C28" i="7"/>
  <c r="C27" i="7"/>
  <c r="C26" i="7"/>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M16" i="1"/>
  <c r="N16" i="1"/>
  <c r="M17" i="1"/>
  <c r="N17" i="1"/>
  <c r="M18" i="1"/>
  <c r="N18" i="1"/>
  <c r="M19" i="1"/>
  <c r="N19" i="1"/>
  <c r="M20" i="1"/>
  <c r="N20" i="1"/>
  <c r="M21" i="1"/>
  <c r="N21" i="1"/>
  <c r="M22" i="1"/>
  <c r="N22" i="1"/>
  <c r="M23" i="1"/>
  <c r="N23" i="1"/>
  <c r="M24" i="1"/>
  <c r="N24" i="1"/>
  <c r="M25" i="1"/>
  <c r="N25" i="1"/>
  <c r="M26" i="1"/>
  <c r="N26" i="1"/>
  <c r="M27" i="1"/>
  <c r="N27" i="1"/>
  <c r="M28" i="1"/>
  <c r="N28" i="1"/>
  <c r="M29" i="1"/>
  <c r="N29" i="1"/>
  <c r="M30" i="1"/>
  <c r="N30" i="1"/>
  <c r="M31" i="1"/>
  <c r="N31" i="1"/>
  <c r="M32" i="1"/>
  <c r="N32" i="1"/>
  <c r="M33" i="1"/>
  <c r="N33" i="1"/>
  <c r="M34" i="1"/>
  <c r="N34" i="1"/>
  <c r="M35" i="1"/>
  <c r="N35" i="1"/>
  <c r="M36" i="1"/>
  <c r="N36" i="1"/>
  <c r="M37" i="1"/>
  <c r="N37" i="1"/>
  <c r="M38" i="1"/>
  <c r="N38" i="1"/>
  <c r="M39" i="1"/>
  <c r="N39" i="1"/>
  <c r="M40" i="1"/>
  <c r="N40" i="1"/>
  <c r="M41" i="1"/>
  <c r="N41" i="1"/>
  <c r="M42" i="1"/>
  <c r="N42" i="1"/>
  <c r="M43" i="1"/>
  <c r="N43" i="1"/>
  <c r="M44" i="1"/>
  <c r="N44" i="1"/>
  <c r="M45" i="1"/>
  <c r="N45" i="1"/>
  <c r="M46" i="1"/>
  <c r="N46" i="1"/>
  <c r="M47" i="1"/>
  <c r="N47" i="1"/>
  <c r="M48" i="1"/>
  <c r="N48" i="1"/>
  <c r="M49" i="1"/>
  <c r="N49" i="1"/>
  <c r="M50" i="1"/>
  <c r="N50" i="1"/>
  <c r="M51" i="1"/>
  <c r="N51" i="1"/>
  <c r="M52" i="1"/>
  <c r="N52" i="1"/>
  <c r="M53" i="1"/>
  <c r="N53" i="1"/>
  <c r="M54" i="1"/>
  <c r="N54" i="1"/>
  <c r="M55" i="1"/>
  <c r="N55" i="1"/>
  <c r="M56" i="1"/>
  <c r="N56" i="1"/>
  <c r="M57" i="1"/>
  <c r="N57" i="1"/>
  <c r="M58" i="1"/>
  <c r="N58" i="1"/>
  <c r="M59" i="1"/>
  <c r="N59" i="1"/>
  <c r="M60" i="1"/>
  <c r="N60" i="1"/>
  <c r="M61" i="1"/>
  <c r="N61" i="1"/>
  <c r="M62" i="1"/>
  <c r="N62" i="1"/>
  <c r="M63" i="1"/>
  <c r="N63" i="1"/>
  <c r="M64" i="1"/>
  <c r="N64" i="1"/>
  <c r="M65" i="1"/>
  <c r="N65" i="1"/>
  <c r="M66" i="1"/>
  <c r="N66" i="1"/>
  <c r="M67" i="1"/>
  <c r="N67" i="1"/>
  <c r="M68" i="1"/>
  <c r="N68" i="1"/>
  <c r="M69" i="1"/>
  <c r="N69" i="1"/>
  <c r="M70" i="1"/>
  <c r="N70" i="1"/>
  <c r="M71" i="1"/>
  <c r="N71" i="1"/>
  <c r="M72" i="1"/>
  <c r="N72" i="1"/>
  <c r="M73" i="1"/>
  <c r="N73" i="1"/>
  <c r="M74" i="1"/>
  <c r="N74" i="1"/>
  <c r="M75" i="1"/>
  <c r="N75" i="1"/>
  <c r="M76" i="1"/>
  <c r="N76" i="1"/>
  <c r="M77" i="1"/>
  <c r="N77" i="1"/>
  <c r="M78" i="1"/>
  <c r="N78" i="1"/>
  <c r="M79" i="1"/>
  <c r="N79" i="1"/>
  <c r="M80" i="1"/>
  <c r="N80" i="1"/>
  <c r="M81" i="1"/>
  <c r="N81" i="1"/>
  <c r="M82" i="1"/>
  <c r="N82" i="1"/>
  <c r="M83" i="1"/>
  <c r="N83" i="1"/>
  <c r="M84" i="1"/>
  <c r="N84" i="1"/>
  <c r="M85" i="1"/>
  <c r="N85" i="1"/>
  <c r="M86" i="1"/>
  <c r="N86" i="1"/>
  <c r="M87" i="1"/>
  <c r="N87" i="1"/>
  <c r="M88" i="1"/>
  <c r="N88" i="1"/>
  <c r="M89" i="1"/>
  <c r="N89" i="1"/>
  <c r="M90" i="1"/>
  <c r="N90" i="1"/>
  <c r="M91" i="1"/>
  <c r="N91" i="1"/>
  <c r="M92" i="1"/>
  <c r="N92" i="1"/>
  <c r="M93" i="1"/>
  <c r="N93" i="1"/>
  <c r="M94" i="1"/>
  <c r="N94" i="1"/>
  <c r="M95" i="1"/>
  <c r="N95" i="1"/>
  <c r="M96" i="1"/>
  <c r="N96" i="1"/>
  <c r="M97" i="1"/>
  <c r="N97" i="1"/>
  <c r="M98" i="1"/>
  <c r="N98" i="1"/>
  <c r="M99" i="1"/>
  <c r="N99" i="1"/>
  <c r="M100" i="1"/>
  <c r="N100" i="1"/>
  <c r="M101" i="1"/>
  <c r="N101" i="1"/>
  <c r="M102" i="1"/>
  <c r="N102" i="1"/>
  <c r="M103" i="1"/>
  <c r="N103" i="1"/>
  <c r="M104" i="1"/>
  <c r="N104" i="1"/>
  <c r="M105" i="1"/>
  <c r="N105" i="1"/>
  <c r="M106" i="1"/>
  <c r="N106" i="1"/>
  <c r="M107" i="1"/>
  <c r="N107" i="1"/>
  <c r="M108" i="1"/>
  <c r="N108" i="1"/>
  <c r="M109" i="1"/>
  <c r="N109" i="1"/>
  <c r="M110" i="1"/>
  <c r="N110" i="1"/>
  <c r="M111" i="1"/>
  <c r="N111" i="1"/>
  <c r="M112" i="1"/>
  <c r="N112" i="1"/>
  <c r="M113" i="1"/>
  <c r="N113" i="1"/>
  <c r="M114" i="1"/>
  <c r="N114" i="1"/>
  <c r="M115" i="1"/>
  <c r="N115" i="1"/>
  <c r="C25" i="7"/>
  <c r="C24" i="7"/>
  <c r="C23" i="7"/>
  <c r="C22" i="7"/>
  <c r="C21" i="7"/>
  <c r="C20" i="7"/>
  <c r="C19" i="7"/>
  <c r="C18" i="7"/>
  <c r="C17" i="7"/>
  <c r="C16" i="7"/>
  <c r="C15" i="7"/>
  <c r="C14" i="7"/>
  <c r="C13" i="7"/>
  <c r="C12" i="7"/>
  <c r="C11" i="7"/>
  <c r="C10" i="7"/>
  <c r="C9" i="7"/>
  <c r="C7" i="7"/>
  <c r="D109" i="8"/>
  <c r="C109" i="8"/>
  <c r="B109" i="8"/>
  <c r="D108" i="8"/>
  <c r="C108" i="8"/>
  <c r="B108" i="8"/>
  <c r="D107" i="8"/>
  <c r="C107" i="8"/>
  <c r="B107" i="8"/>
  <c r="D106" i="8"/>
  <c r="C106" i="8"/>
  <c r="B106" i="8"/>
  <c r="D105" i="8"/>
  <c r="C105" i="8"/>
  <c r="B105" i="8"/>
  <c r="D104" i="8"/>
  <c r="C104" i="8"/>
  <c r="B104" i="8"/>
  <c r="D103" i="8"/>
  <c r="C103" i="8"/>
  <c r="B103" i="8"/>
  <c r="D102" i="8"/>
  <c r="C102" i="8"/>
  <c r="B102" i="8"/>
  <c r="D101" i="8"/>
  <c r="C101" i="8"/>
  <c r="B101" i="8"/>
  <c r="D100" i="8"/>
  <c r="C100" i="8"/>
  <c r="B100" i="8"/>
  <c r="D99" i="8"/>
  <c r="C99" i="8"/>
  <c r="B99" i="8"/>
  <c r="D98" i="8"/>
  <c r="C98" i="8"/>
  <c r="B98" i="8"/>
  <c r="D97" i="8"/>
  <c r="C97" i="8"/>
  <c r="B97" i="8"/>
  <c r="D96" i="8"/>
  <c r="C96" i="8"/>
  <c r="B96" i="8"/>
  <c r="D95" i="8"/>
  <c r="C95" i="8"/>
  <c r="B95" i="8"/>
  <c r="D94" i="8"/>
  <c r="C94" i="8"/>
  <c r="B94" i="8"/>
  <c r="D93" i="8"/>
  <c r="C93" i="8"/>
  <c r="B93" i="8"/>
  <c r="D92" i="8"/>
  <c r="C92" i="8"/>
  <c r="B92" i="8"/>
  <c r="D91" i="8"/>
  <c r="C91" i="8"/>
  <c r="B91" i="8"/>
  <c r="D90" i="8"/>
  <c r="C90" i="8"/>
  <c r="B90" i="8"/>
  <c r="D89" i="8"/>
  <c r="C89" i="8"/>
  <c r="B89" i="8"/>
  <c r="D88" i="8"/>
  <c r="C88" i="8"/>
  <c r="B88" i="8"/>
  <c r="D87" i="8"/>
  <c r="C87" i="8"/>
  <c r="B87" i="8"/>
  <c r="D86" i="8"/>
  <c r="C86" i="8"/>
  <c r="B86" i="8"/>
  <c r="D85" i="8"/>
  <c r="C85" i="8"/>
  <c r="B85" i="8"/>
  <c r="D84" i="8"/>
  <c r="C84" i="8"/>
  <c r="B84" i="8"/>
  <c r="D83" i="8"/>
  <c r="C83" i="8"/>
  <c r="B83" i="8"/>
  <c r="D82" i="8"/>
  <c r="C82" i="8"/>
  <c r="B82" i="8"/>
  <c r="D81" i="8"/>
  <c r="C81" i="8"/>
  <c r="B81" i="8"/>
  <c r="D80" i="8"/>
  <c r="C80" i="8"/>
  <c r="B80" i="8"/>
  <c r="D79" i="8"/>
  <c r="C79" i="8"/>
  <c r="B79" i="8"/>
  <c r="D78" i="8"/>
  <c r="C78" i="8"/>
  <c r="B78" i="8"/>
  <c r="D77" i="8"/>
  <c r="C77" i="8"/>
  <c r="B77" i="8"/>
  <c r="D76" i="8"/>
  <c r="C76" i="8"/>
  <c r="B76" i="8"/>
  <c r="D75" i="8"/>
  <c r="C75" i="8"/>
  <c r="B75" i="8"/>
  <c r="D74" i="8"/>
  <c r="C74" i="8"/>
  <c r="B74" i="8"/>
  <c r="D73" i="8"/>
  <c r="C73" i="8"/>
  <c r="B73" i="8"/>
  <c r="D72" i="8"/>
  <c r="C72" i="8"/>
  <c r="B72" i="8"/>
  <c r="D71" i="8"/>
  <c r="C71" i="8"/>
  <c r="B71" i="8"/>
  <c r="D70" i="8"/>
  <c r="C70" i="8"/>
  <c r="B70" i="8"/>
  <c r="D69" i="8"/>
  <c r="C69" i="8"/>
  <c r="B69" i="8"/>
  <c r="D68" i="8"/>
  <c r="C68" i="8"/>
  <c r="B68" i="8"/>
  <c r="D67" i="8"/>
  <c r="C67" i="8"/>
  <c r="B67" i="8"/>
  <c r="D66" i="8"/>
  <c r="C66" i="8"/>
  <c r="B66" i="8"/>
  <c r="D65" i="8"/>
  <c r="C65" i="8"/>
  <c r="B65" i="8"/>
  <c r="D64" i="8"/>
  <c r="C64" i="8"/>
  <c r="B64" i="8"/>
  <c r="D63" i="8"/>
  <c r="C63" i="8"/>
  <c r="B63" i="8"/>
  <c r="D62" i="8"/>
  <c r="C62" i="8"/>
  <c r="B62" i="8"/>
  <c r="D61" i="8"/>
  <c r="C61" i="8"/>
  <c r="B61" i="8"/>
  <c r="D60" i="8"/>
  <c r="C60" i="8"/>
  <c r="B60" i="8"/>
  <c r="D59" i="8"/>
  <c r="C59" i="8"/>
  <c r="B59" i="8"/>
  <c r="D58" i="8"/>
  <c r="C58" i="8"/>
  <c r="B58" i="8"/>
  <c r="D57" i="8"/>
  <c r="C57" i="8"/>
  <c r="B57" i="8"/>
  <c r="D56" i="8"/>
  <c r="C56" i="8"/>
  <c r="B56" i="8"/>
  <c r="D55" i="8"/>
  <c r="C55" i="8"/>
  <c r="B55" i="8"/>
  <c r="D54" i="8"/>
  <c r="C54" i="8"/>
  <c r="B54" i="8"/>
  <c r="D53" i="8"/>
  <c r="C53" i="8"/>
  <c r="B53" i="8"/>
  <c r="D52" i="8"/>
  <c r="C52" i="8"/>
  <c r="B52" i="8"/>
  <c r="D51" i="8"/>
  <c r="C51" i="8"/>
  <c r="B51" i="8"/>
  <c r="D50" i="8"/>
  <c r="C50" i="8"/>
  <c r="B50" i="8"/>
  <c r="D49" i="8"/>
  <c r="C49" i="8"/>
  <c r="B49" i="8"/>
  <c r="D48" i="8"/>
  <c r="C48" i="8"/>
  <c r="B48" i="8"/>
  <c r="D47" i="8"/>
  <c r="C47" i="8"/>
  <c r="B47" i="8"/>
  <c r="D46" i="8"/>
  <c r="C46" i="8"/>
  <c r="B46" i="8"/>
  <c r="D45" i="8"/>
  <c r="C45" i="8"/>
  <c r="B45" i="8"/>
  <c r="D44" i="8"/>
  <c r="C44" i="8"/>
  <c r="B44" i="8"/>
  <c r="D43" i="8"/>
  <c r="C43" i="8"/>
  <c r="B43" i="8"/>
  <c r="D42" i="8"/>
  <c r="C42" i="8"/>
  <c r="B42" i="8"/>
  <c r="D41" i="8"/>
  <c r="C41" i="8"/>
  <c r="B41" i="8"/>
  <c r="D40" i="8"/>
  <c r="C40" i="8"/>
  <c r="B40" i="8"/>
  <c r="D39" i="8"/>
  <c r="C39" i="8"/>
  <c r="B39" i="8"/>
  <c r="D38" i="8"/>
  <c r="C38" i="8"/>
  <c r="B38" i="8"/>
  <c r="D37" i="8"/>
  <c r="C37" i="8"/>
  <c r="B37" i="8"/>
  <c r="D36" i="8"/>
  <c r="C36" i="8"/>
  <c r="B36" i="8"/>
  <c r="D35" i="8"/>
  <c r="C35" i="8"/>
  <c r="B35" i="8"/>
  <c r="D34" i="8"/>
  <c r="C34" i="8"/>
  <c r="B34" i="8"/>
  <c r="D33" i="8"/>
  <c r="C33" i="8"/>
  <c r="B33" i="8"/>
  <c r="D32" i="8"/>
  <c r="C32" i="8"/>
  <c r="B32" i="8"/>
  <c r="D31" i="8"/>
  <c r="C31" i="8"/>
  <c r="B31" i="8"/>
  <c r="D30" i="8"/>
  <c r="C30" i="8"/>
  <c r="B30" i="8"/>
  <c r="D29" i="8"/>
  <c r="C29" i="8"/>
  <c r="B29" i="8"/>
  <c r="D28" i="8"/>
  <c r="C28" i="8"/>
  <c r="B28" i="8"/>
  <c r="D27" i="8"/>
  <c r="C27" i="8"/>
  <c r="B27" i="8"/>
  <c r="D26" i="8"/>
  <c r="C26" i="8"/>
  <c r="B26" i="8"/>
  <c r="D25" i="8"/>
  <c r="C25" i="8"/>
  <c r="B25" i="8"/>
  <c r="D24" i="8"/>
  <c r="C24" i="8"/>
  <c r="B24" i="8"/>
  <c r="D23" i="8"/>
  <c r="C23" i="8"/>
  <c r="B23" i="8"/>
  <c r="D22" i="8"/>
  <c r="C22" i="8"/>
  <c r="B22" i="8"/>
  <c r="D21" i="8"/>
  <c r="C21" i="8"/>
  <c r="B21" i="8"/>
  <c r="D20" i="8"/>
  <c r="C20" i="8"/>
  <c r="B20" i="8"/>
  <c r="D19" i="8"/>
  <c r="C19" i="8"/>
  <c r="B19" i="8"/>
  <c r="D18" i="8"/>
  <c r="C18" i="8"/>
  <c r="B18" i="8"/>
  <c r="D17" i="8"/>
  <c r="C17" i="8"/>
  <c r="B17" i="8"/>
  <c r="D16" i="8"/>
  <c r="C16" i="8"/>
  <c r="B16" i="8"/>
  <c r="D15" i="8"/>
  <c r="C15" i="8"/>
  <c r="B15" i="8"/>
  <c r="D14" i="8"/>
  <c r="C14" i="8"/>
  <c r="B14" i="8"/>
  <c r="D13" i="8"/>
  <c r="C13" i="8"/>
  <c r="B13" i="8"/>
  <c r="D12" i="8"/>
  <c r="C12" i="8"/>
  <c r="B12" i="8"/>
  <c r="D11" i="8"/>
  <c r="C11" i="8"/>
  <c r="B11" i="8"/>
  <c r="D10" i="8"/>
  <c r="C10" i="8"/>
  <c r="B10" i="8"/>
  <c r="C7" i="8"/>
  <c r="W15" i="1"/>
  <c r="M15" i="1"/>
  <c r="N15" i="1"/>
  <c r="J15" i="1"/>
  <c r="W14" i="1"/>
  <c r="M14" i="1"/>
  <c r="N14" i="1"/>
  <c r="J14" i="1"/>
  <c r="W13" i="1"/>
  <c r="M13" i="1"/>
  <c r="N13" i="1"/>
  <c r="J13" i="1"/>
  <c r="W12" i="1"/>
  <c r="M12" i="1"/>
  <c r="N12" i="1"/>
  <c r="J12" i="1"/>
  <c r="W11" i="1"/>
  <c r="M11" i="1"/>
  <c r="N11" i="1"/>
  <c r="J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tc={6048653D-B055-4F8B-BF6E-DC600A05E283}</author>
  </authors>
  <commentList>
    <comment ref="C22" authorId="0" shapeId="0" xr:uid="{6048653D-B055-4F8B-BF6E-DC600A05E283}">
      <text>
        <t>[Threaded comment]
Your version of Excel allows you to read this threaded comment; however, any edits to it will get removed if the file is opened in a newer version of Excel. Learn more: https://go.microsoft.com/fwlink/?linkid=870924
Comment:
    Wrong Transaltion: Should say Monitoreo de RECP not Monitoreo de Recepcion. I could not edit the text box</t>
      </text>
    </comment>
  </commentList>
</comments>
</file>

<file path=xl/sharedStrings.xml><?xml version="1.0" encoding="utf-8"?>
<sst xmlns="http://schemas.openxmlformats.org/spreadsheetml/2006/main" count="514" uniqueCount="174">
  <si>
    <t>HERRAMIENTA DE MONITOREO RECP: INSTRUCCIONES</t>
  </si>
  <si>
    <t>RAZÓN DE LA HERRAMIENTA</t>
  </si>
  <si>
    <t>OBJETIVOS DE LA HERRAMIENTA</t>
  </si>
  <si>
    <t>El objetivo de esta herramienta es monitorear e informar el ahorro de recursos y los resultados de las evaluaciones RECP realizadas con empresas en parques industriales. La herramienta proporciona un método estandarizado para calcular y monitorear los beneficios económicos, ambientales y sociales de las oportunidades RECP identificadas e implementadas como parte de los proyectos PEI de ONUDI.</t>
  </si>
  <si>
    <t>PASOS E INSTRUCCIONES</t>
  </si>
  <si>
    <t>La herramienta está diseñada para ser utilizada por agencias de desarrollo internacionales (por ejemplo, miembros del personal de ONUDI) y proveedores de servicios (por ejemplo, Centros Nacionales de Producción más Limpia) que trabajan en proyectos de PEI o participan en evaluaciones RECP en parques industriales. Se prevé que el archivo maestro de la herramienta sea administrado por un coordinador de proyecto designado (por ejemplo, en la sede de la ONUDI).
La herramienta se puede usar inmediatamente después de completar las evaluaciones RECP para informar sobre los resultados esperados o preliminares. La herramienta también se puede usar varios meses después de las evaluaciones RECP, para informar sobre la implementación y los resultados reales.</t>
  </si>
  <si>
    <t>PASOS DE HERRAMIENTA</t>
  </si>
  <si>
    <t>INSTRUCCIONES DETALLADAS</t>
  </si>
  <si>
    <t>APROXIMADO TIEMPO DE COMPLETAR</t>
  </si>
  <si>
    <t>PASO 1</t>
  </si>
  <si>
    <t>Análisis
sencillo</t>
  </si>
  <si>
    <t>Análisis
minucioso</t>
  </si>
  <si>
    <r>
      <rPr>
        <i/>
        <sz val="11"/>
        <rFont val="Calibri"/>
        <charset val="134"/>
        <scheme val="minor"/>
      </rPr>
      <t>La inversión de tiempo está sujeta al nivel de detalle deseado</t>
    </r>
    <r>
      <rPr>
        <i/>
        <vertAlign val="superscript"/>
        <sz val="11"/>
        <rFont val="Calibri"/>
        <charset val="134"/>
        <scheme val="minor"/>
      </rPr>
      <t>1</t>
    </r>
  </si>
  <si>
    <t>Primer informe</t>
  </si>
  <si>
    <t>Supervisión</t>
  </si>
  <si>
    <t>Gerente / coordinador de agencia de desarrollo</t>
  </si>
  <si>
    <t>0.5 persona por día</t>
  </si>
  <si>
    <t>Experto en PEI / consultor</t>
  </si>
  <si>
    <t>Lugar donde se puede emprender el trabajo</t>
  </si>
  <si>
    <t>Se pueden realizar los pasos en la oficina de un experto o agencia de desarrollo. Se requieren visitas a las empresas para validar los datos y la implementación de RECP</t>
  </si>
  <si>
    <r>
      <rPr>
        <vertAlign val="superscript"/>
        <sz val="11"/>
        <color theme="1"/>
        <rFont val="Calibri"/>
        <charset val="134"/>
        <scheme val="minor"/>
      </rPr>
      <t xml:space="preserve">1 </t>
    </r>
    <r>
      <rPr>
        <sz val="11"/>
        <color theme="1"/>
        <rFont val="Calibri"/>
        <charset val="134"/>
        <scheme val="minor"/>
      </rPr>
      <t>La inversión de tiempo se calcula para el informe o monitoreo de aproximadamente 20 evaluaciones RECP (en empresas medianas)</t>
    </r>
  </si>
  <si>
    <t>RESULTADOS</t>
  </si>
  <si>
    <t>Estas hojas de trabajo resumen los resultados de RECP a nivel de empresa y parque. Las hojas de trabajo se calculan automáticamente en función de la hoja de trabajo de monitoreo de RECP (paso 1).
No es necesario completar ninguna información en estas hojas de trabajo.
Estas hojas de trabajo están optimizadas para imprimir o insertar en informes de proyectos.</t>
  </si>
  <si>
    <t>EJEMPLO DE APLICACIÓN PRÁCTICA</t>
  </si>
  <si>
    <t>Seguimiento de los resultados de RECP en Sudáfrica</t>
  </si>
  <si>
    <t>Lecciones aprendidas de la aplicación de herramientas</t>
  </si>
  <si>
    <t>Esta herramienta se aplicó para monitorear e informar los resultados de las evaluaciones RECP realizadas con 20 empresas en Epping Industria y la Zona de Desarrollo Industrial del Este de Londres en Sudáfrica. Las evaluaciones RECP fueron realizadas por el Centro Nacional de Producción más Limpia de Sudáfrica (SA-PML) como parte del Proyecto Piloto PEI de ONUDI (2017-2018).
La herramienta presentó los resultados de RECP de manera clara y transparente. Los resúmenes de los resultados producidos por esta herramienta se utilizaron en el progreso y en los informes finales de ONUDI y SA-PML al donante del proyecto (por ejemplo, SECO) y a las partes interesadas nacionales (por ejemplo, el Departamento de Comercio e Industria).</t>
  </si>
  <si>
    <t>• Es más eficiente y efectivo comenzar a usar la herramienta desde el comienzo del proyecto. De esta manera, sirve como una herramienta operativa para guiar el monitoreo continuo del proyecto y la eventual implementación de oportunidades RECP.
• La orientación del coordinador de la agencia de desarrollo al consultor nacional sobre cómo usar la herramienta puede ser útil, dependiendo de la complejidad del proyecto y las evaluaciones RECP. Esta guía también podría abordar cualquier prioridad de monitoreo del donante del proyecto y la agencia de desarrollo.
• La herramienta es muy útil para generar un resumen de los resultados de RECP que se incluirán en el progreso del proyecto y los informes finales para las partes interesadas nacionales y el donante.</t>
  </si>
  <si>
    <t>OTRAS LECTURAS</t>
  </si>
  <si>
    <t>La Implementación de los PEI</t>
  </si>
  <si>
    <t>Manual for UNIDO Toolbox on Eco-Industrial Parks</t>
  </si>
  <si>
    <r>
      <rPr>
        <sz val="11"/>
        <color theme="1"/>
        <rFont val="Calibri"/>
        <charset val="134"/>
        <scheme val="minor"/>
      </rPr>
      <t>Tools and methodologies can be found on RECP</t>
    </r>
    <r>
      <rPr>
        <i/>
        <sz val="11"/>
        <color theme="1"/>
        <rFont val="Calibri"/>
        <charset val="134"/>
        <scheme val="minor"/>
      </rPr>
      <t>net</t>
    </r>
  </si>
  <si>
    <t>Implementation Handbook and Toolbox for Eco-Industrial Parks</t>
  </si>
  <si>
    <t>(ONUDI 2019)</t>
  </si>
  <si>
    <t>(ONUDI 2017)</t>
  </si>
  <si>
    <t>LISTA DE ACRÓMINOS</t>
  </si>
  <si>
    <t>CAPEX</t>
  </si>
  <si>
    <t>Gastos de capital</t>
  </si>
  <si>
    <r>
      <rPr>
        <sz val="11"/>
        <rFont val="Calibri"/>
        <charset val="134"/>
        <scheme val="minor"/>
      </rPr>
      <t>CO</t>
    </r>
    <r>
      <rPr>
        <vertAlign val="subscript"/>
        <sz val="11"/>
        <rFont val="Calibri"/>
        <charset val="134"/>
        <scheme val="minor"/>
      </rPr>
      <t>2</t>
    </r>
  </si>
  <si>
    <t>Dióxido de carbono</t>
  </si>
  <si>
    <r>
      <rPr>
        <sz val="11"/>
        <rFont val="Calibri"/>
        <charset val="134"/>
        <scheme val="minor"/>
      </rPr>
      <t>CO</t>
    </r>
    <r>
      <rPr>
        <vertAlign val="subscript"/>
        <sz val="11"/>
        <rFont val="Calibri"/>
        <charset val="134"/>
        <scheme val="minor"/>
      </rPr>
      <t>2</t>
    </r>
    <r>
      <rPr>
        <sz val="11"/>
        <rFont val="Calibri"/>
        <charset val="134"/>
        <scheme val="minor"/>
      </rPr>
      <t>-eq</t>
    </r>
  </si>
  <si>
    <t>Dióxido de carbono equivalente</t>
  </si>
  <si>
    <t>PEI</t>
  </si>
  <si>
    <t>Parques eco Industriales</t>
  </si>
  <si>
    <t>GEI</t>
  </si>
  <si>
    <t>Gases causantes del efecto invernadero</t>
  </si>
  <si>
    <r>
      <rPr>
        <sz val="11"/>
        <rFont val="Calibri"/>
        <charset val="134"/>
        <scheme val="minor"/>
      </rPr>
      <t>m</t>
    </r>
    <r>
      <rPr>
        <vertAlign val="superscript"/>
        <sz val="11"/>
        <rFont val="Calibri"/>
        <charset val="134"/>
        <scheme val="minor"/>
      </rPr>
      <t>3</t>
    </r>
  </si>
  <si>
    <t>Metros cubicos</t>
  </si>
  <si>
    <t>MWh</t>
  </si>
  <si>
    <t>Megavatios hora</t>
  </si>
  <si>
    <t>NOx</t>
  </si>
  <si>
    <t>Óxido de nitrógeno</t>
  </si>
  <si>
    <t>OHSAS</t>
  </si>
  <si>
    <t>Sistema de Gestión de Seguridad y Salud en el Trabajo</t>
  </si>
  <si>
    <t>OPEX</t>
  </si>
  <si>
    <t>Gastos operativo</t>
  </si>
  <si>
    <t>PML</t>
  </si>
  <si>
    <t>Producción más Limpia</t>
  </si>
  <si>
    <t>t</t>
  </si>
  <si>
    <t>toneladas</t>
  </si>
  <si>
    <t>ONUDI</t>
  </si>
  <si>
    <t>Organización de las Naciones Unidas para el Desarrollo Industrial</t>
  </si>
  <si>
    <t>QUEJAS O SUGERENCIAS</t>
  </si>
  <si>
    <t>Para preguntas, comentarios o solictudes de información, envíe un correo electrónico a:</t>
  </si>
  <si>
    <r>
      <rPr>
        <b/>
        <sz val="14"/>
        <color rgb="FFD32D20"/>
        <rFont val="Calibri"/>
        <charset val="134"/>
        <scheme val="minor"/>
      </rPr>
      <t>Versión de herramienta:</t>
    </r>
    <r>
      <rPr>
        <b/>
        <sz val="11"/>
        <color rgb="FFFFC000"/>
        <rFont val="Calibri"/>
        <charset val="134"/>
        <scheme val="minor"/>
      </rPr>
      <t xml:space="preserve"> </t>
    </r>
    <r>
      <rPr>
        <sz val="11"/>
        <rFont val="Calibri"/>
        <charset val="134"/>
        <scheme val="minor"/>
      </rPr>
      <t>V2, abril de 2019</t>
    </r>
  </si>
  <si>
    <r>
      <rPr>
        <b/>
        <sz val="14"/>
        <color rgb="FFD32D20"/>
        <rFont val="Calibri"/>
        <charset val="134"/>
        <scheme val="minor"/>
      </rPr>
      <t>Descargo de responsabilidad:</t>
    </r>
    <r>
      <rPr>
        <b/>
        <sz val="14"/>
        <color rgb="FFFFC000"/>
        <rFont val="Calibri"/>
        <charset val="134"/>
        <scheme val="minor"/>
      </rPr>
      <t xml:space="preserve"> </t>
    </r>
    <r>
      <rPr>
        <sz val="11"/>
        <color theme="1"/>
        <rFont val="Calibri"/>
        <charset val="134"/>
        <scheme val="minor"/>
      </rPr>
      <t>ONUDI no se hace responsable de la aplicación de esta herramienta y sus resultados. La responsabilidad exclusiva de la aplicación de la herramienta recae en el usuario de la herramienta.</t>
    </r>
  </si>
  <si>
    <t>Herramienta de Monitoreo RECP de la ONUDI (V2)</t>
  </si>
  <si>
    <t>MONITOREO DE RECP</t>
  </si>
  <si>
    <t>Última actualización de hoja (MM/YYYY):</t>
  </si>
  <si>
    <t>Nombre de tasador:</t>
  </si>
  <si>
    <t>Si es necesario, use el siguiente factor de conversión (mayor valor calorífico):</t>
  </si>
  <si>
    <t>Nombre de parque industrial:</t>
  </si>
  <si>
    <t>Correo electrónico:</t>
  </si>
  <si>
    <t>1 t Carbón = 8.6 MWh = 31 GJ,
1 t Diesel = 12.5 MWh = 45 GJ
1 t Queroseno = 12.8 MWh = 46 GJ
1 t Aceite combustible = 11.8 MWh = 42.5 GJ</t>
  </si>
  <si>
    <t>1 t GLP  = 12.8 MWh = 46 GJ
1 t Madera (seca) = 4.4 MWh = 16 GJ
1 t Gas natural = 15.3 MWh = 55.08 GJ (1 Nm3 = 0.043 GJ)</t>
  </si>
  <si>
    <t>Si hay más de 2 ahorros de materiales diferentes, proporcione el total aquí y la información detallada en la última columna</t>
  </si>
  <si>
    <t>GENERAL INFORMATION</t>
  </si>
  <si>
    <t>AHORRO DE ELECTRICIDAD</t>
  </si>
  <si>
    <t>AHORRO DE COMBUSTIBLE FÓSIL</t>
  </si>
  <si>
    <t>AHORRO DE AGUA</t>
  </si>
  <si>
    <t>AHORRO DE MATERIAL</t>
  </si>
  <si>
    <t>AHORRO FINANCIERO (Euros)</t>
  </si>
  <si>
    <t>OTROS</t>
  </si>
  <si>
    <t>Nombre de la empresa y actividades
(Breve resumen)
Por favor, escriba el nombre de la compañía solo una vez, junto a la primera opción</t>
  </si>
  <si>
    <t>Fecha de implementación, MM/YYYY</t>
  </si>
  <si>
    <t>Referencia y fuente de información.</t>
  </si>
  <si>
    <t>Descripción de opciones (resumen)</t>
  </si>
  <si>
    <t>Implementación (Implementado / Planificado / Probable / Improbable)</t>
  </si>
  <si>
    <t>¿Resultados medidos o esperados?</t>
  </si>
  <si>
    <t>Energía eléctrica (MWh / año)</t>
  </si>
  <si>
    <r>
      <rPr>
        <b/>
        <sz val="10"/>
        <color theme="1"/>
        <rFont val="Calibri"/>
        <charset val="134"/>
        <scheme val="minor"/>
      </rPr>
      <t>Intensidad de CO</t>
    </r>
    <r>
      <rPr>
        <b/>
        <vertAlign val="subscript"/>
        <sz val="10"/>
        <color theme="1"/>
        <rFont val="Calibri"/>
        <charset val="134"/>
        <scheme val="minor"/>
      </rPr>
      <t>2</t>
    </r>
    <r>
      <rPr>
        <b/>
        <sz val="10"/>
        <color theme="1"/>
        <rFont val="Calibri"/>
        <charset val="134"/>
        <scheme val="minor"/>
      </rPr>
      <t xml:space="preserve"> de la red nacional o local (tCO</t>
    </r>
    <r>
      <rPr>
        <b/>
        <vertAlign val="subscript"/>
        <sz val="10"/>
        <color theme="1"/>
        <rFont val="Calibri"/>
        <charset val="134"/>
        <scheme val="minor"/>
      </rPr>
      <t>2</t>
    </r>
    <r>
      <rPr>
        <b/>
        <sz val="10"/>
        <color theme="1"/>
        <rFont val="Calibri"/>
        <charset val="134"/>
        <scheme val="minor"/>
      </rPr>
      <t xml:space="preserve"> / MWh)</t>
    </r>
  </si>
  <si>
    <t>Ahorro de CO2 (tCO2 / año)</t>
  </si>
  <si>
    <t>Tipo de combustible
(Si selecciona "otro", proporcione detalles en la última columna "Comentarios")</t>
  </si>
  <si>
    <t>Energía de combustible (GJ / año)</t>
  </si>
  <si>
    <r>
      <rPr>
        <b/>
        <sz val="10"/>
        <color theme="1"/>
        <rFont val="Calibri"/>
        <charset val="134"/>
        <scheme val="minor"/>
      </rPr>
      <t>Intensidad de CO</t>
    </r>
    <r>
      <rPr>
        <b/>
        <vertAlign val="subscript"/>
        <sz val="10"/>
        <color theme="1"/>
        <rFont val="Calibri"/>
        <charset val="134"/>
        <scheme val="minor"/>
      </rPr>
      <t>2</t>
    </r>
    <r>
      <rPr>
        <b/>
        <sz val="10"/>
        <color theme="1"/>
        <rFont val="Calibri"/>
        <charset val="134"/>
        <scheme val="minor"/>
      </rPr>
      <t xml:space="preserve"> del combustible
(gCO</t>
    </r>
    <r>
      <rPr>
        <b/>
        <vertAlign val="subscript"/>
        <sz val="10"/>
        <color theme="1"/>
        <rFont val="Calibri"/>
        <charset val="134"/>
        <scheme val="minor"/>
      </rPr>
      <t>2</t>
    </r>
    <r>
      <rPr>
        <b/>
        <sz val="10"/>
        <color theme="1"/>
        <rFont val="Calibri"/>
        <charset val="134"/>
        <scheme val="minor"/>
      </rPr>
      <t>/MJ)</t>
    </r>
  </si>
  <si>
    <r>
      <rPr>
        <b/>
        <sz val="10"/>
        <color theme="1"/>
        <rFont val="Calibri"/>
        <charset val="134"/>
        <scheme val="minor"/>
      </rPr>
      <t>Ahorro de CO</t>
    </r>
    <r>
      <rPr>
        <b/>
        <vertAlign val="subscript"/>
        <sz val="10"/>
        <color theme="1"/>
        <rFont val="Calibri"/>
        <charset val="134"/>
        <scheme val="minor"/>
      </rPr>
      <t>2</t>
    </r>
    <r>
      <rPr>
        <b/>
        <sz val="10"/>
        <color theme="1"/>
        <rFont val="Calibri"/>
        <charset val="134"/>
        <scheme val="minor"/>
      </rPr>
      <t xml:space="preserve"> (tCO</t>
    </r>
    <r>
      <rPr>
        <b/>
        <vertAlign val="subscript"/>
        <sz val="10"/>
        <color theme="1"/>
        <rFont val="Calibri"/>
        <charset val="134"/>
        <scheme val="minor"/>
      </rPr>
      <t>2</t>
    </r>
    <r>
      <rPr>
        <b/>
        <sz val="10"/>
        <color theme="1"/>
        <rFont val="Calibri"/>
        <charset val="134"/>
        <scheme val="minor"/>
      </rPr>
      <t>/yr)</t>
    </r>
  </si>
  <si>
    <r>
      <rPr>
        <b/>
        <sz val="10"/>
        <color theme="1"/>
        <rFont val="Calibri"/>
        <charset val="134"/>
        <scheme val="minor"/>
      </rPr>
      <t>Ahorro de agua
 (m</t>
    </r>
    <r>
      <rPr>
        <b/>
        <vertAlign val="superscript"/>
        <sz val="10"/>
        <color theme="1"/>
        <rFont val="Calibri"/>
        <charset val="134"/>
        <scheme val="minor"/>
      </rPr>
      <t>3</t>
    </r>
    <r>
      <rPr>
        <b/>
        <sz val="10"/>
        <color theme="1"/>
        <rFont val="Calibri"/>
        <charset val="134"/>
        <scheme val="minor"/>
      </rPr>
      <t>/yr)</t>
    </r>
  </si>
  <si>
    <t>Reducción de aguas residuales (datos cuantitativos o cualitativos)</t>
  </si>
  <si>
    <t>Material 1
(descripción)</t>
  </si>
  <si>
    <t>Material 1 
(toneladas/año)</t>
  </si>
  <si>
    <t>Material 2
(descripción)</t>
  </si>
  <si>
    <t>Material 2 
(toneladas/año)</t>
  </si>
  <si>
    <t>Inversión
(€)</t>
  </si>
  <si>
    <t>Ahorro anual
(€/año)</t>
  </si>
  <si>
    <t>Retorno de la inversión
(año)</t>
  </si>
  <si>
    <t>Otros beneficios (por ejemplo, mejores condiciones laborales, reducción de riesgos de accidentes, etc.)</t>
  </si>
  <si>
    <t>Comentarios</t>
  </si>
  <si>
    <t>Ejemplo de empresa # 1</t>
  </si>
  <si>
    <t>01/2016</t>
  </si>
  <si>
    <t>1er informe intermedio e informe detallado de la compañía</t>
  </si>
  <si>
    <t>Reemplazo de motores de eficiencia estándar con motores de eficiencia</t>
  </si>
  <si>
    <t>Implementado</t>
  </si>
  <si>
    <t>Medido</t>
  </si>
  <si>
    <t>Seleccione</t>
  </si>
  <si>
    <t>Se pueden cambiar otros motores, pero se recomienda esperar el final de su vida útil.</t>
  </si>
  <si>
    <t>Implemente control automático de combustión para caldera con medición de O2 en la red.</t>
  </si>
  <si>
    <t>Planificado</t>
  </si>
  <si>
    <t>Esperado</t>
  </si>
  <si>
    <t>Carbón</t>
  </si>
  <si>
    <t>Coal</t>
  </si>
  <si>
    <t>Suposiciones conservadoras. Según otros estudios de caso, se puede esperar un mayor ahorro (por lo tanto, una disminución del ROI)</t>
  </si>
  <si>
    <t>Nueva instalación para quemar los gases de escape producidos durante la reacción química .</t>
  </si>
  <si>
    <t>Improbable</t>
  </si>
  <si>
    <t>N.A.</t>
  </si>
  <si>
    <t>Reducción de la contaminación atmosférica y aumento de la calidad del aire para las comunidades vecinas.</t>
  </si>
  <si>
    <t>Se espera una nueva legislación en los próximos 5 años que obligará a la compañía a instalar esta opción</t>
  </si>
  <si>
    <t>Ejemplo de empresa # 2</t>
  </si>
  <si>
    <t>09/2016</t>
  </si>
  <si>
    <t>2do informe provisional</t>
  </si>
  <si>
    <t>Implementación de planta de tratamiento de aguas residuales para reutilización de agua.</t>
  </si>
  <si>
    <t>La DQO podría reducirse de 1,000 a 200 mg / l</t>
  </si>
  <si>
    <t>Se debe hacer un análisis adicional para evaluar la inversión. La compañía tomará una decisión después de este análisis.</t>
  </si>
  <si>
    <t>Repare fugas en la red de aire comprimido.</t>
  </si>
  <si>
    <t>Probable</t>
  </si>
  <si>
    <t>RESUMEN
NIVEL DE EMPRESA</t>
  </si>
  <si>
    <t>Nombre del parque industrial:</t>
  </si>
  <si>
    <t>Nombre de empresa y actividades</t>
  </si>
  <si>
    <t>Descripción de opciones</t>
  </si>
  <si>
    <t>Estado de implementación</t>
  </si>
  <si>
    <r>
      <rPr>
        <b/>
        <sz val="24"/>
        <color theme="0"/>
        <rFont val="Arial"/>
        <charset val="134"/>
      </rPr>
      <t xml:space="preserve">RESUMEN
</t>
    </r>
    <r>
      <rPr>
        <sz val="24"/>
        <color theme="0"/>
        <rFont val="Arial"/>
        <charset val="134"/>
      </rPr>
      <t>NIVEL DE PARQUE</t>
    </r>
  </si>
  <si>
    <t xml:space="preserve">Number of industries assessed </t>
  </si>
  <si>
    <t>Número total de opciones de RECP</t>
  </si>
  <si>
    <t>en total</t>
  </si>
  <si>
    <t>- Implementada</t>
  </si>
  <si>
    <t>- Implementación planificada</t>
  </si>
  <si>
    <t>- Implementación probable</t>
  </si>
  <si>
    <t>- Implementación Improbable</t>
  </si>
  <si>
    <t>Ahorro de electricidad</t>
  </si>
  <si>
    <t>MWh/año</t>
  </si>
  <si>
    <t xml:space="preserve">- Implementación probable </t>
  </si>
  <si>
    <t xml:space="preserve">- Implementación Improbable </t>
  </si>
  <si>
    <t>Ahorro de combustible fósil</t>
  </si>
  <si>
    <t>GJ/año</t>
  </si>
  <si>
    <t>- Probable Implementada</t>
  </si>
  <si>
    <t>- Improbable</t>
  </si>
  <si>
    <t xml:space="preserve">Reducción de emisiones de CO₂ </t>
  </si>
  <si>
    <t>t CO₂/año</t>
  </si>
  <si>
    <t>Ahorro de agua</t>
  </si>
  <si>
    <t>m³/año</t>
  </si>
  <si>
    <t>Ahorro de materiales y productos químicos (toneladas / año)</t>
  </si>
  <si>
    <t>t/año</t>
  </si>
  <si>
    <t>Ahorro financiero (en euros)</t>
  </si>
  <si>
    <t>€/año</t>
  </si>
  <si>
    <t>Retorno de la inversión (tiempo promedio de recuperación)</t>
  </si>
  <si>
    <t>año</t>
  </si>
  <si>
    <t>Los proyectos en parques eco industriales (PEI) y Eficiencia de Recursos y Proproducción más Limpia (RECP del Inglés) solo pueden ser completamente exitosos si brindan resultados e impactos concretos. Por lo tanto, es importante monitorear los resultados logrados de manera estandarizada y sistemática. Este es particularmente el caso de las organizaciones de desarrollo que se centran principalmente en la implementación de proyectos (como ONUDI).</t>
  </si>
  <si>
    <r>
      <t>Informe solo sobre un parque industrial con cada archivo de Excel. Si el proyecto cubre varios parques industriales, cree un archivo separado para cada parque industrial.
Si hay más de una opción RECP para una empresa, no tiene que repetir el nombre de la empresa. En este caso, puede dejar en blanco la siguiente fila de la columna "Nombre y actividades de la empresa".
El monitoreo cubre información básica sobre las opciones RECP identificadas e implementadas, ahorro de electricidad, ahorro de combustible, ahorro de agua, ahorro de materiales, ahorro financiero y otros beneficios.
En la hoja de trabajo se proporcionan ejemplos ilustrativos de cómo completar las columnas.
Intensidad de CO</t>
    </r>
    <r>
      <rPr>
        <vertAlign val="subscript"/>
        <sz val="11"/>
        <rFont val="Calibri"/>
        <charset val="134"/>
        <scheme val="minor"/>
      </rPr>
      <t>2</t>
    </r>
    <r>
      <rPr>
        <sz val="11"/>
        <rFont val="Calibri"/>
        <charset val="134"/>
        <scheme val="minor"/>
      </rPr>
      <t xml:space="preserve"> de los combustibles: 
• La mayoría de las cifras se han promediado del informe especial del Grupo Intergubernamental de Expertos sobre el Cambio Climático o Panel Intergubernamental del Cambio Climático (IPCC). 
• Para el biocombustible, se puede seleccionar la biomasa que conduce a la deforestación y la "biomasa renovable" (por ejemplo, madera reforestada). Si considera que su cifra se encuentra entre estos dos extremos, seleccione "Otros" y proporcione más detalles en la última columna "Comentarios". 
• También informe opciones que permitan reducir el consumo de biomasa renovable, es decir, sin ahorro de CO</t>
    </r>
    <r>
      <rPr>
        <vertAlign val="subscript"/>
        <sz val="11"/>
        <rFont val="Calibri"/>
        <charset val="134"/>
        <scheme val="minor"/>
      </rPr>
      <t>2</t>
    </r>
    <r>
      <rPr>
        <sz val="11"/>
        <rFont val="Calibri"/>
        <charset val="134"/>
        <scheme val="minor"/>
      </rPr>
      <t>.
 • Si una opción permite reemplazar los combustibles fósiles con biomasa renovable, puede suponer que el combustible fósil se guarda y seleccionar el combustible correspondiente en el menú desplegable. Si es necesario, proporcione detalles en la última columna. 
• En aras de la simplicidad, el valor reportado para los carbones es una media de la intensidad de CO</t>
    </r>
    <r>
      <rPr>
        <vertAlign val="subscript"/>
        <sz val="11"/>
        <rFont val="Calibri"/>
        <charset val="134"/>
        <scheme val="minor"/>
      </rPr>
      <t>2</t>
    </r>
    <r>
      <rPr>
        <sz val="11"/>
        <rFont val="Calibri"/>
        <charset val="134"/>
        <scheme val="minor"/>
      </rPr>
      <t xml:space="preserve"> de los carbones más comúnmente utilizados en la industria (es decir, antracita, carbón sub-bituminoso y bituminoso).</t>
    </r>
  </si>
  <si>
    <t xml:space="preserve">Manual ONUDI de Caja de herramientas de PEI </t>
  </si>
  <si>
    <t>Herramientas y methodologíoas para la Implementación de Producción más Limpia</t>
  </si>
  <si>
    <t>0.5 día - persona</t>
  </si>
  <si>
    <t>1 día - persona</t>
  </si>
  <si>
    <t>1 a 2 día - persona</t>
  </si>
  <si>
    <t>2 a 3 día - persona</t>
  </si>
  <si>
    <t>1 a 2 pdía - persona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</si>
</sst>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mm\/\Y\Y\Y\Y"/>
    <numFmt numFmtId="168" formatCode="mm/yyyy"/>
  </numFmts>
  <fonts count="51">
    <font>
      <sz val="11"/>
      <color theme="1"/>
      <name val="Calibri"/>
      <charset val="134"/>
      <scheme val="minor"/>
    </font>
    <font>
      <sz val="9"/>
      <color theme="1"/>
      <name val="Calibri"/>
      <charset val="134"/>
      <scheme val="minor"/>
    </font>
    <font>
      <sz val="10"/>
      <color theme="1"/>
      <name val="Calibri"/>
      <charset val="134"/>
      <scheme val="minor"/>
    </font>
    <font>
      <b/>
      <sz val="11"/>
      <color theme="0"/>
      <name val="Calibri"/>
      <charset val="134"/>
      <scheme val="minor"/>
    </font>
    <font>
      <b/>
      <sz val="24"/>
      <color theme="0"/>
      <name val="Arial"/>
      <charset val="134"/>
    </font>
    <font>
      <b/>
      <sz val="11"/>
      <color theme="1"/>
      <name val="Arial"/>
      <charset val="134"/>
    </font>
    <font>
      <b/>
      <sz val="10"/>
      <name val="Calibri"/>
      <charset val="134"/>
      <scheme val="minor"/>
    </font>
    <font>
      <b/>
      <sz val="11"/>
      <color theme="1"/>
      <name val="Calibri"/>
      <charset val="134"/>
      <scheme val="minor"/>
    </font>
    <font>
      <b/>
      <sz val="11"/>
      <name val="Calibri"/>
      <charset val="134"/>
      <scheme val="minor"/>
    </font>
    <font>
      <sz val="11"/>
      <color theme="1" tint="0.34998626667073579"/>
      <name val="Calibri"/>
      <charset val="134"/>
      <scheme val="minor"/>
    </font>
    <font>
      <b/>
      <sz val="11"/>
      <color theme="1" tint="0.34998626667073579"/>
      <name val="Calibri"/>
      <charset val="134"/>
      <scheme val="minor"/>
    </font>
    <font>
      <i/>
      <sz val="11"/>
      <color theme="0" tint="-0.499984740745262"/>
      <name val="Calibri"/>
      <charset val="134"/>
      <scheme val="minor"/>
    </font>
    <font>
      <b/>
      <sz val="10"/>
      <color theme="1"/>
      <name val="Calibri"/>
      <charset val="134"/>
      <scheme val="minor"/>
    </font>
    <font>
      <sz val="8"/>
      <color theme="1"/>
      <name val="Calibri"/>
      <charset val="134"/>
      <scheme val="minor"/>
    </font>
    <font>
      <sz val="8"/>
      <color theme="1"/>
      <name val="Calibri"/>
      <charset val="204"/>
      <scheme val="minor"/>
    </font>
    <font>
      <sz val="10"/>
      <color theme="1" tint="0.499984740745262"/>
      <name val="Calibri"/>
      <charset val="134"/>
      <scheme val="minor"/>
    </font>
    <font>
      <sz val="10"/>
      <color theme="1"/>
      <name val="Calibri"/>
      <charset val="136"/>
      <scheme val="minor"/>
    </font>
    <font>
      <b/>
      <sz val="24"/>
      <color theme="0"/>
      <name val="Calibri"/>
      <charset val="134"/>
      <scheme val="minor"/>
    </font>
    <font>
      <sz val="10"/>
      <color theme="1" tint="0.34998626667073579"/>
      <name val="Calibri"/>
      <charset val="134"/>
      <scheme val="minor"/>
    </font>
    <font>
      <b/>
      <i/>
      <sz val="12"/>
      <name val="Calibri"/>
      <charset val="134"/>
      <scheme val="minor"/>
    </font>
    <font>
      <b/>
      <sz val="12"/>
      <name val="Calibri"/>
      <charset val="134"/>
      <scheme val="minor"/>
    </font>
    <font>
      <b/>
      <sz val="16"/>
      <color theme="0"/>
      <name val="Calibri"/>
      <charset val="134"/>
      <scheme val="minor"/>
    </font>
    <font>
      <b/>
      <sz val="12"/>
      <color theme="0"/>
      <name val="Calibri"/>
      <charset val="134"/>
      <scheme val="minor"/>
    </font>
    <font>
      <b/>
      <sz val="16"/>
      <name val="Calibri"/>
      <charset val="134"/>
      <scheme val="minor"/>
    </font>
    <font>
      <b/>
      <sz val="14"/>
      <color rgb="FF81BD38"/>
      <name val="Arial"/>
      <charset val="134"/>
    </font>
    <font>
      <b/>
      <sz val="20"/>
      <color theme="0"/>
      <name val="Arial"/>
      <charset val="134"/>
    </font>
    <font>
      <b/>
      <sz val="11"/>
      <color theme="0"/>
      <name val="Arial"/>
      <charset val="134"/>
    </font>
    <font>
      <b/>
      <sz val="14"/>
      <color theme="0"/>
      <name val="Arial"/>
      <charset val="134"/>
    </font>
    <font>
      <u/>
      <sz val="11"/>
      <color theme="10"/>
      <name val="Calibri"/>
      <charset val="134"/>
      <scheme val="minor"/>
    </font>
    <font>
      <sz val="11"/>
      <name val="Calibri"/>
      <charset val="134"/>
      <scheme val="minor"/>
    </font>
    <font>
      <b/>
      <sz val="14"/>
      <color rgb="FFD32D20"/>
      <name val="Calibri"/>
      <charset val="134"/>
      <scheme val="minor"/>
    </font>
    <font>
      <b/>
      <sz val="14"/>
      <color theme="0"/>
      <name val="Calibri"/>
      <charset val="134"/>
      <scheme val="minor"/>
    </font>
    <font>
      <sz val="12"/>
      <color theme="1"/>
      <name val="Calibri"/>
      <charset val="134"/>
      <scheme val="minor"/>
    </font>
    <font>
      <sz val="11"/>
      <color rgb="FFFF0000"/>
      <name val="Calibri"/>
      <charset val="134"/>
      <scheme val="minor"/>
    </font>
    <font>
      <b/>
      <sz val="14"/>
      <color theme="1" tint="0.34998626667073579"/>
      <name val="Calibri"/>
      <charset val="134"/>
      <scheme val="minor"/>
    </font>
    <font>
      <b/>
      <sz val="14"/>
      <color theme="1" tint="0.499984740745262"/>
      <name val="Calibri"/>
      <charset val="134"/>
      <scheme val="minor"/>
    </font>
    <font>
      <i/>
      <sz val="11"/>
      <name val="Calibri"/>
      <charset val="134"/>
      <scheme val="minor"/>
    </font>
    <font>
      <vertAlign val="superscript"/>
      <sz val="11"/>
      <color theme="1"/>
      <name val="Calibri"/>
      <charset val="134"/>
      <scheme val="minor"/>
    </font>
    <font>
      <b/>
      <sz val="11"/>
      <color rgb="FF4C1966"/>
      <name val="Calibri"/>
      <charset val="134"/>
      <scheme val="minor"/>
    </font>
    <font>
      <b/>
      <sz val="12"/>
      <color rgb="FFD32D20"/>
      <name val="Calibri"/>
      <charset val="134"/>
      <scheme val="minor"/>
    </font>
    <font>
      <b/>
      <sz val="12"/>
      <color rgb="FF4C1966"/>
      <name val="Calibri"/>
      <charset val="134"/>
      <scheme val="minor"/>
    </font>
    <font>
      <sz val="24"/>
      <color theme="0"/>
      <name val="Arial"/>
      <charset val="134"/>
    </font>
    <font>
      <b/>
      <vertAlign val="subscript"/>
      <sz val="10"/>
      <color theme="1"/>
      <name val="Calibri"/>
      <charset val="134"/>
      <scheme val="minor"/>
    </font>
    <font>
      <b/>
      <vertAlign val="superscript"/>
      <sz val="10"/>
      <color theme="1"/>
      <name val="Calibri"/>
      <charset val="134"/>
      <scheme val="minor"/>
    </font>
    <font>
      <vertAlign val="subscript"/>
      <sz val="11"/>
      <name val="Calibri"/>
      <charset val="134"/>
      <scheme val="minor"/>
    </font>
    <font>
      <i/>
      <vertAlign val="superscript"/>
      <sz val="11"/>
      <name val="Calibri"/>
      <charset val="134"/>
      <scheme val="minor"/>
    </font>
    <font>
      <i/>
      <sz val="11"/>
      <color theme="1"/>
      <name val="Calibri"/>
      <charset val="134"/>
      <scheme val="minor"/>
    </font>
    <font>
      <vertAlign val="superscript"/>
      <sz val="11"/>
      <name val="Calibri"/>
      <charset val="134"/>
      <scheme val="minor"/>
    </font>
    <font>
      <b/>
      <sz val="11"/>
      <color rgb="FFFFC000"/>
      <name val="Calibri"/>
      <charset val="134"/>
      <scheme val="minor"/>
    </font>
    <font>
      <b/>
      <sz val="14"/>
      <color rgb="FFFFC000"/>
      <name val="Calibri"/>
      <charset val="134"/>
      <scheme val="minor"/>
    </font>
    <font>
      <sz val="9"/>
      <color indexed="81"/>
      <name val="Tahoma"/>
      <charset val="1"/>
    </font>
  </fonts>
  <fills count="16">
    <fill>
      <patternFill patternType="none"/>
    </fill>
    <fill>
      <patternFill patternType="gray125"/>
    </fill>
    <fill>
      <patternFill patternType="solid">
        <fgColor rgb="FFD32D20"/>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6DE"/>
        <bgColor indexed="64"/>
      </patternFill>
    </fill>
    <fill>
      <patternFill patternType="solid">
        <fgColor rgb="FF005394"/>
        <bgColor indexed="64"/>
      </patternFill>
    </fill>
    <fill>
      <patternFill patternType="solid">
        <fgColor rgb="FFF9C51F"/>
        <bgColor indexed="64"/>
      </patternFill>
    </fill>
    <fill>
      <patternFill patternType="solid">
        <fgColor rgb="FFD9E1F2"/>
        <bgColor indexed="64"/>
      </patternFill>
    </fill>
    <fill>
      <patternFill patternType="solid">
        <fgColor rgb="FFE9E9E9"/>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s>
  <borders count="64">
    <border>
      <left/>
      <right/>
      <top/>
      <bottom/>
      <diagonal/>
    </border>
    <border>
      <left/>
      <right style="hair">
        <color auto="1"/>
      </right>
      <top/>
      <bottom style="thin">
        <color auto="1"/>
      </bottom>
      <diagonal/>
    </border>
    <border>
      <left style="hair">
        <color auto="1"/>
      </left>
      <right/>
      <top/>
      <bottom style="thin">
        <color auto="1"/>
      </bottom>
      <diagonal/>
    </border>
    <border>
      <left/>
      <right/>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hair">
        <color auto="1"/>
      </left>
      <right/>
      <top style="thin">
        <color auto="1"/>
      </top>
      <bottom style="medium">
        <color auto="1"/>
      </bottom>
      <diagonal/>
    </border>
    <border>
      <left/>
      <right style="hair">
        <color auto="1"/>
      </right>
      <top style="thin">
        <color auto="1"/>
      </top>
      <bottom style="medium">
        <color auto="1"/>
      </bottom>
      <diagonal/>
    </border>
    <border>
      <left style="medium">
        <color rgb="FFD32D20"/>
      </left>
      <right/>
      <top style="medium">
        <color rgb="FFD32D20"/>
      </top>
      <bottom/>
      <diagonal/>
    </border>
    <border>
      <left/>
      <right/>
      <top style="medium">
        <color rgb="FFD32D20"/>
      </top>
      <bottom/>
      <diagonal/>
    </border>
    <border>
      <left style="medium">
        <color rgb="FFD32D20"/>
      </left>
      <right/>
      <top/>
      <bottom/>
      <diagonal/>
    </border>
    <border>
      <left style="medium">
        <color rgb="FFD32D20"/>
      </left>
      <right/>
      <top/>
      <bottom style="medium">
        <color rgb="FFD32D20"/>
      </bottom>
      <diagonal/>
    </border>
    <border>
      <left/>
      <right/>
      <top/>
      <bottom style="medium">
        <color rgb="FFD32D20"/>
      </bottom>
      <diagonal/>
    </border>
    <border>
      <left style="medium">
        <color rgb="FFC00000"/>
      </left>
      <right/>
      <top style="medium">
        <color rgb="FFC00000"/>
      </top>
      <bottom style="thin">
        <color rgb="FFC00000"/>
      </bottom>
      <diagonal/>
    </border>
    <border>
      <left/>
      <right/>
      <top style="medium">
        <color rgb="FFC00000"/>
      </top>
      <bottom style="thin">
        <color rgb="FFC00000"/>
      </bottom>
      <diagonal/>
    </border>
    <border>
      <left style="medium">
        <color rgb="FFC00000"/>
      </left>
      <right/>
      <top/>
      <bottom/>
      <diagonal/>
    </border>
    <border>
      <left/>
      <right style="medium">
        <color rgb="FFD32D20"/>
      </right>
      <top style="medium">
        <color rgb="FFD32D20"/>
      </top>
      <bottom/>
      <diagonal/>
    </border>
    <border>
      <left/>
      <right style="medium">
        <color rgb="FFD32D20"/>
      </right>
      <top/>
      <bottom/>
      <diagonal/>
    </border>
    <border>
      <left/>
      <right style="medium">
        <color rgb="FFD32D20"/>
      </right>
      <top/>
      <bottom style="medium">
        <color rgb="FFD32D20"/>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0" tint="-0.499984740745262"/>
      </right>
      <top/>
      <bottom style="medium">
        <color theme="0" tint="-0.499984740745262"/>
      </bottom>
      <diagonal/>
    </border>
    <border>
      <left/>
      <right style="medium">
        <color theme="1" tint="0.499984740745262"/>
      </right>
      <top style="medium">
        <color theme="1" tint="0.499984740745262"/>
      </top>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right style="medium">
        <color rgb="FFC00000"/>
      </right>
      <top style="medium">
        <color rgb="FFC00000"/>
      </top>
      <bottom style="thin">
        <color rgb="FFC00000"/>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s>
  <cellStyleXfs count="3">
    <xf numFmtId="0" fontId="0" fillId="0" borderId="0"/>
    <xf numFmtId="0" fontId="28" fillId="0" borderId="0" applyNumberFormat="0" applyFill="0" applyBorder="0" applyAlignment="0" applyProtection="0"/>
    <xf numFmtId="0" fontId="8" fillId="8" borderId="11" applyAlignment="0">
      <alignment horizontal="right" vertical="center"/>
    </xf>
  </cellStyleXfs>
  <cellXfs count="350">
    <xf numFmtId="0" fontId="0" fillId="0" borderId="0" xfId="0"/>
    <xf numFmtId="0" fontId="0" fillId="2" borderId="0" xfId="0" applyFill="1" applyAlignment="1">
      <alignment wrapText="1"/>
    </xf>
    <xf numFmtId="0" fontId="1" fillId="0" borderId="0" xfId="0" applyFont="1" applyAlignment="1">
      <alignment vertical="center"/>
    </xf>
    <xf numFmtId="0" fontId="0" fillId="0" borderId="0" xfId="0" applyAlignment="1" applyProtection="1">
      <alignment vertical="center"/>
      <protection hidden="1"/>
    </xf>
    <xf numFmtId="0" fontId="2" fillId="0" borderId="0" xfId="0" applyFont="1" applyProtection="1">
      <protection hidden="1"/>
    </xf>
    <xf numFmtId="0" fontId="1" fillId="0" borderId="0" xfId="0" applyFont="1" applyProtection="1">
      <protection hidden="1"/>
    </xf>
    <xf numFmtId="0" fontId="0" fillId="0" borderId="0" xfId="0" applyProtection="1">
      <protection hidden="1"/>
    </xf>
    <xf numFmtId="0" fontId="0" fillId="0" borderId="0" xfId="0" applyAlignment="1" applyProtection="1">
      <alignment horizontal="left" vertical="center"/>
      <protection hidden="1"/>
    </xf>
    <xf numFmtId="0" fontId="0" fillId="0" borderId="0" xfId="0" applyAlignment="1" applyProtection="1">
      <alignment horizontal="center"/>
      <protection hidden="1"/>
    </xf>
    <xf numFmtId="0" fontId="0" fillId="2" borderId="0" xfId="0" applyFill="1" applyAlignment="1">
      <alignment horizont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0" fontId="1" fillId="0" borderId="0" xfId="0" applyFont="1" applyAlignment="1">
      <alignment horizontal="left" vertical="center" wrapText="1"/>
    </xf>
    <xf numFmtId="0" fontId="5" fillId="3" borderId="0" xfId="0" applyFont="1" applyFill="1" applyBorder="1" applyAlignment="1" applyProtection="1">
      <alignment horizontal="right" vertical="center"/>
      <protection hidden="1"/>
    </xf>
    <xf numFmtId="0" fontId="6" fillId="0" borderId="0" xfId="0" applyFont="1" applyAlignment="1" applyProtection="1">
      <alignment vertical="center"/>
      <protection hidden="1"/>
    </xf>
    <xf numFmtId="0" fontId="7" fillId="4" borderId="1" xfId="0" applyFont="1" applyFill="1" applyBorder="1" applyAlignment="1">
      <alignment vertical="center" wrapText="1"/>
    </xf>
    <xf numFmtId="3" fontId="8" fillId="4" borderId="2"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7" fillId="5" borderId="1" xfId="0" applyFont="1" applyFill="1" applyBorder="1" applyAlignment="1">
      <alignment vertical="center" wrapText="1"/>
    </xf>
    <xf numFmtId="3" fontId="8" fillId="5" borderId="2"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3" fontId="11" fillId="0" borderId="5" xfId="0" applyNumberFormat="1" applyFont="1" applyBorder="1" applyAlignment="1">
      <alignment horizontal="center" vertical="center" wrapText="1"/>
    </xf>
    <xf numFmtId="0" fontId="9" fillId="0" borderId="6" xfId="0" applyFont="1" applyBorder="1" applyAlignment="1">
      <alignment horizontal="center" vertical="center" wrapText="1"/>
    </xf>
    <xf numFmtId="4" fontId="8" fillId="5" borderId="2" xfId="0"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0" fontId="1" fillId="0" borderId="0" xfId="0" applyFont="1" applyAlignment="1">
      <alignment vertical="center" wrapText="1"/>
    </xf>
    <xf numFmtId="0" fontId="5" fillId="3" borderId="0" xfId="0" applyFont="1" applyFill="1" applyBorder="1" applyAlignment="1" applyProtection="1">
      <alignment horizontal="center" vertical="center"/>
      <protection hidden="1"/>
    </xf>
    <xf numFmtId="0" fontId="5" fillId="4" borderId="0" xfId="0" applyFont="1" applyFill="1" applyBorder="1" applyAlignment="1" applyProtection="1">
      <alignment vertical="center"/>
      <protection hidden="1"/>
    </xf>
    <xf numFmtId="0" fontId="12" fillId="3" borderId="0" xfId="0" applyFont="1" applyFill="1" applyAlignment="1" applyProtection="1">
      <alignment horizontal="left" vertical="center"/>
      <protection hidden="1"/>
    </xf>
    <xf numFmtId="0" fontId="7" fillId="3" borderId="0" xfId="0" applyFont="1" applyFill="1" applyAlignment="1" applyProtection="1">
      <alignment horizontal="center" vertical="center"/>
      <protection hidden="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indent="1"/>
    </xf>
    <xf numFmtId="0" fontId="7" fillId="4" borderId="9" xfId="0" applyFont="1" applyFill="1" applyBorder="1" applyAlignment="1">
      <alignment horizontal="left" vertical="center" wrapText="1" indent="1"/>
    </xf>
    <xf numFmtId="0" fontId="1" fillId="3" borderId="10" xfId="0" applyFont="1" applyFill="1" applyBorder="1" applyAlignment="1" applyProtection="1">
      <alignment horizontal="left" vertical="center" wrapText="1" indent="1"/>
      <protection hidden="1"/>
    </xf>
    <xf numFmtId="0" fontId="1" fillId="3" borderId="11" xfId="0" applyFont="1" applyFill="1" applyBorder="1" applyAlignment="1" applyProtection="1">
      <alignment horizontal="left" vertical="center" wrapText="1" indent="1"/>
      <protection hidden="1"/>
    </xf>
    <xf numFmtId="0" fontId="1" fillId="3" borderId="12" xfId="0" applyFont="1" applyFill="1" applyBorder="1" applyAlignment="1" applyProtection="1">
      <alignment horizontal="left" vertical="center" wrapText="1" indent="1"/>
      <protection hidden="1"/>
    </xf>
    <xf numFmtId="0" fontId="0" fillId="2" borderId="0" xfId="0" applyFont="1" applyFill="1" applyAlignment="1">
      <alignment wrapText="1"/>
    </xf>
    <xf numFmtId="0" fontId="13" fillId="0" borderId="0" xfId="0" applyFont="1" applyAlignment="1">
      <alignment vertical="center"/>
    </xf>
    <xf numFmtId="0" fontId="2" fillId="0" borderId="0" xfId="0" applyFont="1" applyAlignment="1">
      <alignment vertical="center"/>
    </xf>
    <xf numFmtId="0" fontId="14" fillId="0" borderId="0" xfId="0" applyFont="1" applyAlignment="1" applyProtection="1">
      <alignment vertical="center"/>
      <protection hidden="1"/>
    </xf>
    <xf numFmtId="0" fontId="15" fillId="6" borderId="13" xfId="0" applyFont="1" applyFill="1" applyBorder="1" applyAlignment="1">
      <alignment vertical="center"/>
    </xf>
    <xf numFmtId="0" fontId="15" fillId="6" borderId="0" xfId="0" applyFont="1" applyFill="1" applyAlignment="1">
      <alignment vertical="center"/>
    </xf>
    <xf numFmtId="0" fontId="16" fillId="3" borderId="0" xfId="0" applyFont="1" applyFill="1" applyAlignment="1">
      <alignment vertical="center"/>
    </xf>
    <xf numFmtId="0" fontId="16" fillId="6" borderId="0" xfId="0" applyFont="1" applyFill="1" applyAlignment="1">
      <alignment vertical="center"/>
    </xf>
    <xf numFmtId="0" fontId="13" fillId="0" borderId="0" xfId="0" applyFont="1"/>
    <xf numFmtId="49" fontId="13" fillId="0" borderId="0" xfId="0" applyNumberFormat="1" applyFont="1" applyAlignment="1">
      <alignment horizontal="center"/>
    </xf>
    <xf numFmtId="49" fontId="13" fillId="0" borderId="0" xfId="0" applyNumberFormat="1" applyFont="1"/>
    <xf numFmtId="0" fontId="13" fillId="0" borderId="0" xfId="0" applyFont="1" applyAlignment="1">
      <alignment horizontal="left" wrapText="1"/>
    </xf>
    <xf numFmtId="0" fontId="13" fillId="0" borderId="0" xfId="0" applyFont="1" applyAlignment="1">
      <alignment horizontal="center"/>
    </xf>
    <xf numFmtId="2" fontId="13" fillId="0" borderId="0" xfId="0" applyNumberFormat="1" applyFont="1"/>
    <xf numFmtId="0" fontId="13" fillId="0" borderId="0" xfId="0" applyFont="1" applyAlignment="1">
      <alignment wrapText="1"/>
    </xf>
    <xf numFmtId="0" fontId="3" fillId="2" borderId="0" xfId="0" applyFont="1" applyFill="1" applyAlignment="1">
      <alignment horizontal="left"/>
    </xf>
    <xf numFmtId="0" fontId="3" fillId="2" borderId="0" xfId="0" applyFont="1" applyFill="1"/>
    <xf numFmtId="0" fontId="17" fillId="2" borderId="0" xfId="0" applyFont="1" applyFill="1" applyAlignment="1">
      <alignment vertical="center" wrapText="1"/>
    </xf>
    <xf numFmtId="0" fontId="17" fillId="2" borderId="0" xfId="0" applyFont="1" applyFill="1" applyAlignment="1">
      <alignment horizontal="center" vertical="center" wrapText="1"/>
    </xf>
    <xf numFmtId="49" fontId="13" fillId="0" borderId="0" xfId="0" applyNumberFormat="1" applyFont="1" applyAlignment="1">
      <alignment horizontal="center" vertical="center"/>
    </xf>
    <xf numFmtId="49" fontId="13" fillId="0" borderId="0" xfId="0" applyNumberFormat="1" applyFont="1" applyAlignment="1">
      <alignment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12" fillId="0" borderId="0" xfId="0" applyFont="1" applyAlignment="1">
      <alignment horizontal="right" vertical="center"/>
    </xf>
    <xf numFmtId="166" fontId="18" fillId="6" borderId="14" xfId="0" applyNumberFormat="1" applyFont="1" applyFill="1" applyBorder="1" applyAlignment="1" applyProtection="1">
      <alignment horizontal="center" vertical="center" wrapText="1"/>
      <protection locked="0"/>
    </xf>
    <xf numFmtId="166" fontId="18" fillId="6" borderId="14" xfId="0" applyNumberFormat="1" applyFont="1" applyFill="1" applyBorder="1" applyAlignment="1" applyProtection="1">
      <alignment horizontal="left" vertical="center" wrapText="1" indent="1"/>
      <protection locked="0"/>
    </xf>
    <xf numFmtId="0" fontId="2" fillId="0" borderId="0" xfId="0" applyFont="1" applyAlignment="1">
      <alignment horizontal="center" vertical="center"/>
    </xf>
    <xf numFmtId="0" fontId="18" fillId="6" borderId="11" xfId="0" applyFont="1" applyFill="1" applyBorder="1" applyAlignment="1" applyProtection="1">
      <alignment horizontal="center" vertical="center" wrapText="1"/>
      <protection locked="0"/>
    </xf>
    <xf numFmtId="0" fontId="18" fillId="6" borderId="11" xfId="0" applyFont="1" applyFill="1" applyBorder="1" applyAlignment="1" applyProtection="1">
      <alignment horizontal="left" vertical="center" wrapText="1" indent="1"/>
      <protection locked="0"/>
    </xf>
    <xf numFmtId="49" fontId="19" fillId="0" borderId="0" xfId="0" applyNumberFormat="1" applyFont="1" applyAlignment="1" applyProtection="1">
      <alignment horizontal="left" vertical="center" wrapText="1"/>
      <protection locked="0"/>
    </xf>
    <xf numFmtId="49" fontId="19" fillId="0" borderId="0" xfId="0" applyNumberFormat="1" applyFont="1" applyAlignment="1" applyProtection="1">
      <alignment horizontal="center" vertical="center" wrapText="1"/>
      <protection locked="0"/>
    </xf>
    <xf numFmtId="49" fontId="20" fillId="0" borderId="0" xfId="0" applyNumberFormat="1" applyFont="1" applyAlignment="1" applyProtection="1">
      <alignment horizontal="left" vertical="center" wrapText="1"/>
      <protection locked="0"/>
    </xf>
    <xf numFmtId="49" fontId="20" fillId="0" borderId="0" xfId="0" applyNumberFormat="1" applyFont="1" applyAlignment="1" applyProtection="1">
      <alignment horizontal="center" vertical="center" wrapText="1"/>
      <protection locked="0"/>
    </xf>
    <xf numFmtId="0" fontId="15" fillId="10" borderId="15" xfId="0" applyFont="1" applyFill="1" applyBorder="1" applyAlignment="1" applyProtection="1">
      <alignment horizontal="left" vertical="center" wrapText="1" indent="1"/>
      <protection hidden="1"/>
    </xf>
    <xf numFmtId="49" fontId="15" fillId="10" borderId="16" xfId="0" applyNumberFormat="1" applyFont="1" applyFill="1" applyBorder="1" applyAlignment="1" applyProtection="1">
      <alignment horizontal="center" vertical="center" wrapText="1"/>
      <protection hidden="1"/>
    </xf>
    <xf numFmtId="49" fontId="15" fillId="10" borderId="16" xfId="0" applyNumberFormat="1" applyFont="1" applyFill="1" applyBorder="1" applyAlignment="1" applyProtection="1">
      <alignment horizontal="left" vertical="center" wrapText="1" indent="1"/>
      <protection hidden="1"/>
    </xf>
    <xf numFmtId="0" fontId="15" fillId="10" borderId="16" xfId="0" applyFont="1" applyFill="1" applyBorder="1" applyAlignment="1" applyProtection="1">
      <alignment horizontal="center" vertical="center" wrapText="1"/>
      <protection hidden="1"/>
    </xf>
    <xf numFmtId="168" fontId="15" fillId="10" borderId="16" xfId="0" applyNumberFormat="1" applyFont="1" applyFill="1" applyBorder="1" applyAlignment="1" applyProtection="1">
      <alignment horizontal="center" vertical="center" wrapText="1"/>
      <protection hidden="1"/>
    </xf>
    <xf numFmtId="0" fontId="15" fillId="10" borderId="17" xfId="0" applyFont="1" applyFill="1" applyBorder="1" applyAlignment="1" applyProtection="1">
      <alignment horizontal="center" vertical="center" wrapText="1"/>
      <protection hidden="1"/>
    </xf>
    <xf numFmtId="4" fontId="15" fillId="10" borderId="15" xfId="0" applyNumberFormat="1" applyFont="1" applyFill="1" applyBorder="1" applyAlignment="1" applyProtection="1">
      <alignment horizontal="center" vertical="center"/>
      <protection hidden="1"/>
    </xf>
    <xf numFmtId="0" fontId="15" fillId="10" borderId="18" xfId="0" applyFont="1" applyFill="1" applyBorder="1" applyAlignment="1" applyProtection="1">
      <alignment horizontal="left" vertical="center" wrapText="1" indent="1"/>
      <protection hidden="1"/>
    </xf>
    <xf numFmtId="49" fontId="15" fillId="10" borderId="19" xfId="0" applyNumberFormat="1" applyFont="1" applyFill="1" applyBorder="1" applyAlignment="1" applyProtection="1">
      <alignment horizontal="center" vertical="center" wrapText="1"/>
      <protection hidden="1"/>
    </xf>
    <xf numFmtId="49" fontId="15" fillId="10" borderId="19" xfId="0" applyNumberFormat="1" applyFont="1" applyFill="1" applyBorder="1" applyAlignment="1" applyProtection="1">
      <alignment horizontal="left" vertical="center" wrapText="1" indent="1"/>
      <protection hidden="1"/>
    </xf>
    <xf numFmtId="0" fontId="15" fillId="10" borderId="19" xfId="0" applyFont="1" applyFill="1" applyBorder="1" applyAlignment="1" applyProtection="1">
      <alignment horizontal="center" vertical="center" wrapText="1"/>
      <protection hidden="1"/>
    </xf>
    <xf numFmtId="168" fontId="15" fillId="10" borderId="19" xfId="0" applyNumberFormat="1" applyFont="1" applyFill="1" applyBorder="1" applyAlignment="1" applyProtection="1">
      <alignment horizontal="center" vertical="center" wrapText="1"/>
      <protection hidden="1"/>
    </xf>
    <xf numFmtId="0" fontId="15" fillId="10" borderId="20" xfId="0" applyFont="1" applyFill="1" applyBorder="1" applyAlignment="1" applyProtection="1">
      <alignment horizontal="center" vertical="center" wrapText="1"/>
      <protection hidden="1"/>
    </xf>
    <xf numFmtId="4" fontId="15" fillId="10" borderId="18" xfId="0" applyNumberFormat="1" applyFont="1" applyFill="1" applyBorder="1" applyAlignment="1" applyProtection="1">
      <alignment horizontal="center" vertical="center"/>
      <protection hidden="1"/>
    </xf>
    <xf numFmtId="0" fontId="12" fillId="6" borderId="21" xfId="0" applyFont="1" applyFill="1" applyBorder="1" applyAlignment="1" applyProtection="1">
      <alignment horizontal="left" vertical="center" wrapText="1" indent="1"/>
      <protection locked="0"/>
    </xf>
    <xf numFmtId="49" fontId="2" fillId="6" borderId="22" xfId="0" applyNumberFormat="1" applyFont="1" applyFill="1" applyBorder="1" applyAlignment="1" applyProtection="1">
      <alignment horizontal="center" vertical="center" wrapText="1"/>
      <protection locked="0"/>
    </xf>
    <xf numFmtId="49" fontId="2" fillId="6" borderId="22" xfId="0" applyNumberFormat="1" applyFont="1" applyFill="1" applyBorder="1" applyAlignment="1" applyProtection="1">
      <alignment horizontal="left" vertical="center" wrapText="1" indent="1"/>
      <protection locked="0"/>
    </xf>
    <xf numFmtId="0" fontId="2" fillId="6" borderId="22" xfId="0" applyFont="1" applyFill="1" applyBorder="1" applyAlignment="1" applyProtection="1">
      <alignment horizontal="center" vertical="center" wrapText="1"/>
      <protection locked="0"/>
    </xf>
    <xf numFmtId="168" fontId="2" fillId="6" borderId="22" xfId="0" applyNumberFormat="1"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4" fontId="2" fillId="6" borderId="21" xfId="0" applyNumberFormat="1" applyFont="1" applyFill="1" applyBorder="1" applyAlignment="1" applyProtection="1">
      <alignment horizontal="center" vertical="center"/>
      <protection locked="0"/>
    </xf>
    <xf numFmtId="49" fontId="2" fillId="6" borderId="16" xfId="0" applyNumberFormat="1" applyFont="1" applyFill="1" applyBorder="1" applyAlignment="1" applyProtection="1">
      <alignment horizontal="center" vertical="center" wrapText="1"/>
      <protection locked="0"/>
    </xf>
    <xf numFmtId="49" fontId="2" fillId="6" borderId="16" xfId="0" applyNumberFormat="1" applyFont="1" applyFill="1" applyBorder="1" applyAlignment="1" applyProtection="1">
      <alignment horizontal="left" vertical="center" wrapText="1" indent="1"/>
      <protection locked="0"/>
    </xf>
    <xf numFmtId="0" fontId="2" fillId="6" borderId="16" xfId="0" applyFont="1" applyFill="1" applyBorder="1" applyAlignment="1" applyProtection="1">
      <alignment horizontal="center" vertical="center" wrapText="1"/>
      <protection locked="0"/>
    </xf>
    <xf numFmtId="168" fontId="2" fillId="6" borderId="16" xfId="0" applyNumberFormat="1" applyFont="1" applyFill="1" applyBorder="1" applyAlignment="1" applyProtection="1">
      <alignment horizontal="center" vertical="center" wrapText="1"/>
      <protection locked="0"/>
    </xf>
    <xf numFmtId="0" fontId="2" fillId="6" borderId="17" xfId="0" applyFont="1" applyFill="1" applyBorder="1" applyAlignment="1" applyProtection="1">
      <alignment horizontal="center" vertical="center" wrapText="1"/>
      <protection locked="0"/>
    </xf>
    <xf numFmtId="4" fontId="2" fillId="6" borderId="15" xfId="0" applyNumberFormat="1" applyFont="1" applyFill="1" applyBorder="1" applyAlignment="1" applyProtection="1">
      <alignment horizontal="center" vertical="center"/>
      <protection locked="0"/>
    </xf>
    <xf numFmtId="0" fontId="12" fillId="6" borderId="15" xfId="0" applyFont="1" applyFill="1" applyBorder="1" applyAlignment="1" applyProtection="1">
      <alignment horizontal="left" vertical="center" wrapText="1" indent="1"/>
      <protection locked="0"/>
    </xf>
    <xf numFmtId="2" fontId="0" fillId="2" borderId="0" xfId="0" applyNumberFormat="1" applyFill="1" applyAlignment="1">
      <alignment wrapText="1"/>
    </xf>
    <xf numFmtId="0" fontId="0" fillId="2" borderId="0" xfId="0" applyFont="1" applyFill="1" applyAlignment="1">
      <alignment horizontal="center" wrapText="1"/>
    </xf>
    <xf numFmtId="2" fontId="0" fillId="2" borderId="0" xfId="0" applyNumberFormat="1" applyFont="1" applyFill="1" applyAlignment="1">
      <alignment wrapText="1"/>
    </xf>
    <xf numFmtId="2" fontId="13" fillId="0" borderId="0" xfId="0" applyNumberFormat="1" applyFont="1" applyAlignment="1">
      <alignment vertical="center"/>
    </xf>
    <xf numFmtId="0" fontId="13" fillId="0" borderId="0" xfId="0" applyFont="1" applyAlignment="1">
      <alignment vertical="center" wrapText="1"/>
    </xf>
    <xf numFmtId="0" fontId="13" fillId="0" borderId="0" xfId="0" applyFont="1" applyAlignment="1" applyProtection="1">
      <alignment horizontal="center" vertical="center"/>
      <protection hidden="1"/>
    </xf>
    <xf numFmtId="0" fontId="2" fillId="0" borderId="0" xfId="0" applyFont="1" applyAlignment="1">
      <alignment horizontal="left" vertical="center" wrapText="1"/>
    </xf>
    <xf numFmtId="4" fontId="15" fillId="10" borderId="16" xfId="0" applyNumberFormat="1" applyFont="1" applyFill="1" applyBorder="1" applyAlignment="1" applyProtection="1">
      <alignment horizontal="center" vertical="center"/>
      <protection hidden="1"/>
    </xf>
    <xf numFmtId="2" fontId="15" fillId="10" borderId="17" xfId="0" applyNumberFormat="1" applyFont="1" applyFill="1" applyBorder="1" applyAlignment="1" applyProtection="1">
      <alignment horizontal="center" vertical="center"/>
      <protection hidden="1"/>
    </xf>
    <xf numFmtId="0" fontId="15" fillId="10" borderId="15" xfId="0" applyFont="1" applyFill="1" applyBorder="1" applyAlignment="1" applyProtection="1">
      <alignment horizontal="center" vertical="center" wrapText="1"/>
      <protection hidden="1"/>
    </xf>
    <xf numFmtId="4" fontId="15" fillId="10" borderId="16" xfId="0" applyNumberFormat="1" applyFont="1" applyFill="1" applyBorder="1" applyAlignment="1" applyProtection="1">
      <alignment horizontal="center" vertical="center" wrapText="1"/>
      <protection hidden="1"/>
    </xf>
    <xf numFmtId="4" fontId="15" fillId="10" borderId="17" xfId="0" applyNumberFormat="1" applyFont="1" applyFill="1" applyBorder="1" applyAlignment="1" applyProtection="1">
      <alignment horizontal="center" vertical="center"/>
      <protection hidden="1"/>
    </xf>
    <xf numFmtId="3" fontId="15" fillId="10" borderId="15" xfId="0" applyNumberFormat="1" applyFont="1" applyFill="1" applyBorder="1" applyAlignment="1" applyProtection="1">
      <alignment horizontal="center" vertical="center" wrapText="1"/>
      <protection hidden="1"/>
    </xf>
    <xf numFmtId="49" fontId="15" fillId="10" borderId="5" xfId="0" applyNumberFormat="1" applyFont="1" applyFill="1" applyBorder="1" applyAlignment="1" applyProtection="1">
      <alignment horizontal="center" vertical="center" wrapText="1"/>
      <protection hidden="1"/>
    </xf>
    <xf numFmtId="4" fontId="15" fillId="10" borderId="19" xfId="0" applyNumberFormat="1" applyFont="1" applyFill="1" applyBorder="1" applyAlignment="1" applyProtection="1">
      <alignment horizontal="center" vertical="center"/>
      <protection hidden="1"/>
    </xf>
    <xf numFmtId="2" fontId="15" fillId="10" borderId="20" xfId="0" applyNumberFormat="1" applyFont="1" applyFill="1" applyBorder="1" applyAlignment="1" applyProtection="1">
      <alignment horizontal="center" vertical="center"/>
      <protection hidden="1"/>
    </xf>
    <xf numFmtId="0" fontId="15" fillId="10" borderId="18" xfId="0" applyFont="1" applyFill="1" applyBorder="1" applyAlignment="1" applyProtection="1">
      <alignment horizontal="center" vertical="center" wrapText="1"/>
      <protection hidden="1"/>
    </xf>
    <xf numFmtId="4" fontId="15" fillId="10" borderId="19" xfId="0" applyNumberFormat="1" applyFont="1" applyFill="1" applyBorder="1" applyAlignment="1" applyProtection="1">
      <alignment horizontal="center" vertical="center" wrapText="1"/>
      <protection hidden="1"/>
    </xf>
    <xf numFmtId="4" fontId="15" fillId="10" borderId="20" xfId="0" applyNumberFormat="1" applyFont="1" applyFill="1" applyBorder="1" applyAlignment="1" applyProtection="1">
      <alignment horizontal="center" vertical="center"/>
      <protection hidden="1"/>
    </xf>
    <xf numFmtId="3" fontId="15" fillId="10" borderId="18" xfId="0" applyNumberFormat="1" applyFont="1" applyFill="1" applyBorder="1" applyAlignment="1" applyProtection="1">
      <alignment horizontal="center" vertical="center" wrapText="1"/>
      <protection hidden="1"/>
    </xf>
    <xf numFmtId="49" fontId="15" fillId="10" borderId="30" xfId="0" applyNumberFormat="1" applyFont="1" applyFill="1" applyBorder="1" applyAlignment="1" applyProtection="1">
      <alignment horizontal="center" vertical="center" wrapText="1"/>
      <protection hidden="1"/>
    </xf>
    <xf numFmtId="4" fontId="2" fillId="6" borderId="22" xfId="0" applyNumberFormat="1" applyFont="1" applyFill="1" applyBorder="1" applyAlignment="1" applyProtection="1">
      <alignment horizontal="center" vertical="center"/>
      <protection locked="0"/>
    </xf>
    <xf numFmtId="2" fontId="2" fillId="9" borderId="23" xfId="0" applyNumberFormat="1" applyFont="1" applyFill="1" applyBorder="1" applyAlignment="1" applyProtection="1">
      <alignment horizontal="center" vertical="center"/>
      <protection hidden="1"/>
    </xf>
    <xf numFmtId="0" fontId="2" fillId="6" borderId="21" xfId="0" applyFont="1" applyFill="1" applyBorder="1" applyAlignment="1" applyProtection="1">
      <alignment horizontal="center" vertical="center" wrapText="1"/>
      <protection locked="0"/>
    </xf>
    <xf numFmtId="4" fontId="2" fillId="9" borderId="22" xfId="0" applyNumberFormat="1" applyFont="1" applyFill="1" applyBorder="1" applyAlignment="1" applyProtection="1">
      <alignment horizontal="center" vertical="center" wrapText="1"/>
      <protection hidden="1"/>
    </xf>
    <xf numFmtId="4" fontId="2" fillId="9" borderId="23" xfId="0" applyNumberFormat="1" applyFont="1" applyFill="1" applyBorder="1" applyAlignment="1" applyProtection="1">
      <alignment horizontal="center" vertical="center"/>
      <protection hidden="1"/>
    </xf>
    <xf numFmtId="3" fontId="2" fillId="6" borderId="21" xfId="0" applyNumberFormat="1" applyFont="1" applyFill="1" applyBorder="1" applyAlignment="1" applyProtection="1">
      <alignment horizontal="center" vertical="center" wrapText="1"/>
      <protection locked="0"/>
    </xf>
    <xf numFmtId="49" fontId="2" fillId="6" borderId="23" xfId="0" applyNumberFormat="1" applyFont="1" applyFill="1" applyBorder="1" applyAlignment="1" applyProtection="1">
      <alignment horizontal="center" vertical="center" wrapText="1"/>
      <protection locked="0"/>
    </xf>
    <xf numFmtId="4" fontId="2" fillId="6" borderId="16" xfId="0" applyNumberFormat="1" applyFont="1" applyFill="1" applyBorder="1" applyAlignment="1" applyProtection="1">
      <alignment horizontal="center" vertical="center"/>
      <protection locked="0"/>
    </xf>
    <xf numFmtId="2" fontId="2" fillId="9" borderId="17" xfId="0" applyNumberFormat="1" applyFont="1" applyFill="1" applyBorder="1" applyAlignment="1" applyProtection="1">
      <alignment horizontal="center" vertical="center"/>
      <protection hidden="1"/>
    </xf>
    <xf numFmtId="0" fontId="2" fillId="6" borderId="15" xfId="0" applyFont="1" applyFill="1" applyBorder="1" applyAlignment="1" applyProtection="1">
      <alignment horizontal="center" vertical="center" wrapText="1"/>
      <protection locked="0"/>
    </xf>
    <xf numFmtId="4" fontId="2" fillId="9" borderId="16" xfId="0" applyNumberFormat="1" applyFont="1" applyFill="1" applyBorder="1" applyAlignment="1" applyProtection="1">
      <alignment horizontal="center" vertical="center" wrapText="1"/>
      <protection hidden="1"/>
    </xf>
    <xf numFmtId="4" fontId="2" fillId="9" borderId="17" xfId="0" applyNumberFormat="1" applyFont="1" applyFill="1" applyBorder="1" applyAlignment="1" applyProtection="1">
      <alignment horizontal="center" vertical="center"/>
      <protection hidden="1"/>
    </xf>
    <xf numFmtId="3" fontId="2" fillId="6" borderId="15" xfId="0" applyNumberFormat="1" applyFont="1" applyFill="1" applyBorder="1" applyAlignment="1" applyProtection="1">
      <alignment horizontal="center" vertical="center" wrapText="1"/>
      <protection locked="0"/>
    </xf>
    <xf numFmtId="49" fontId="2" fillId="6" borderId="17" xfId="0" applyNumberFormat="1" applyFont="1" applyFill="1" applyBorder="1" applyAlignment="1" applyProtection="1">
      <alignment horizontal="center" vertical="center" wrapText="1"/>
      <protection locked="0"/>
    </xf>
    <xf numFmtId="0" fontId="13" fillId="0" borderId="0" xfId="0" applyFont="1" applyAlignment="1" applyProtection="1">
      <alignment vertical="center"/>
      <protection hidden="1"/>
    </xf>
    <xf numFmtId="0" fontId="13" fillId="0" borderId="0" xfId="0" applyFont="1" applyAlignment="1" applyProtection="1">
      <alignment horizontal="left" vertical="center" wrapText="1"/>
      <protection hidden="1"/>
    </xf>
    <xf numFmtId="49" fontId="15" fillId="10" borderId="15" xfId="0" applyNumberFormat="1" applyFont="1" applyFill="1" applyBorder="1" applyAlignment="1" applyProtection="1">
      <alignment horizontal="left" vertical="center" wrapText="1" indent="1"/>
      <protection hidden="1"/>
    </xf>
    <xf numFmtId="4" fontId="15" fillId="10" borderId="17" xfId="0" applyNumberFormat="1" applyFont="1" applyFill="1" applyBorder="1" applyAlignment="1" applyProtection="1">
      <alignment horizontal="left" vertical="center" wrapText="1" indent="1"/>
      <protection hidden="1"/>
    </xf>
    <xf numFmtId="4" fontId="15" fillId="10" borderId="4" xfId="0" applyNumberFormat="1" applyFont="1" applyFill="1" applyBorder="1" applyAlignment="1" applyProtection="1">
      <alignment horizontal="left" vertical="center" wrapText="1" indent="1"/>
      <protection hidden="1"/>
    </xf>
    <xf numFmtId="4" fontId="15" fillId="10" borderId="17" xfId="0" applyNumberFormat="1" applyFont="1" applyFill="1" applyBorder="1" applyAlignment="1" applyProtection="1">
      <alignment horizontal="center" vertical="center" wrapText="1"/>
      <protection hidden="1"/>
    </xf>
    <xf numFmtId="3" fontId="15" fillId="10" borderId="15" xfId="0" applyNumberFormat="1" applyFont="1" applyFill="1" applyBorder="1" applyAlignment="1" applyProtection="1">
      <alignment horizontal="center" vertical="center"/>
      <protection hidden="1"/>
    </xf>
    <xf numFmtId="3" fontId="15" fillId="10" borderId="16" xfId="0" applyNumberFormat="1" applyFont="1" applyFill="1" applyBorder="1" applyAlignment="1" applyProtection="1">
      <alignment horizontal="center" vertical="center"/>
      <protection hidden="1"/>
    </xf>
    <xf numFmtId="49" fontId="15" fillId="10" borderId="18" xfId="0" applyNumberFormat="1" applyFont="1" applyFill="1" applyBorder="1" applyAlignment="1" applyProtection="1">
      <alignment horizontal="left" vertical="center" wrapText="1" indent="1"/>
      <protection hidden="1"/>
    </xf>
    <xf numFmtId="4" fontId="15" fillId="10" borderId="20" xfId="0" applyNumberFormat="1" applyFont="1" applyFill="1" applyBorder="1" applyAlignment="1" applyProtection="1">
      <alignment horizontal="left" vertical="center" wrapText="1" indent="1"/>
      <protection hidden="1"/>
    </xf>
    <xf numFmtId="4" fontId="15" fillId="10" borderId="31" xfId="0" applyNumberFormat="1" applyFont="1" applyFill="1" applyBorder="1" applyAlignment="1" applyProtection="1">
      <alignment horizontal="left" vertical="center" wrapText="1" indent="1"/>
      <protection hidden="1"/>
    </xf>
    <xf numFmtId="4" fontId="15" fillId="10" borderId="20" xfId="0" applyNumberFormat="1" applyFont="1" applyFill="1" applyBorder="1" applyAlignment="1" applyProtection="1">
      <alignment horizontal="center" vertical="center" wrapText="1"/>
      <protection hidden="1"/>
    </xf>
    <xf numFmtId="3" fontId="15" fillId="10" borderId="18" xfId="0" applyNumberFormat="1" applyFont="1" applyFill="1" applyBorder="1" applyAlignment="1" applyProtection="1">
      <alignment horizontal="center" vertical="center"/>
      <protection hidden="1"/>
    </xf>
    <xf numFmtId="3" fontId="15" fillId="10" borderId="19" xfId="0" applyNumberFormat="1" applyFont="1" applyFill="1" applyBorder="1" applyAlignment="1" applyProtection="1">
      <alignment horizontal="center" vertical="center"/>
      <protection hidden="1"/>
    </xf>
    <xf numFmtId="49" fontId="2" fillId="6" borderId="21" xfId="0" applyNumberFormat="1" applyFont="1" applyFill="1" applyBorder="1" applyAlignment="1" applyProtection="1">
      <alignment horizontal="left" vertical="center" wrapText="1" indent="1"/>
      <protection locked="0"/>
    </xf>
    <xf numFmtId="4" fontId="2" fillId="6" borderId="23" xfId="0" applyNumberFormat="1" applyFont="1" applyFill="1" applyBorder="1" applyAlignment="1" applyProtection="1">
      <alignment horizontal="left" vertical="center" wrapText="1" indent="1"/>
      <protection locked="0"/>
    </xf>
    <xf numFmtId="4" fontId="2" fillId="6" borderId="1" xfId="0" applyNumberFormat="1" applyFont="1" applyFill="1" applyBorder="1" applyAlignment="1" applyProtection="1">
      <alignment horizontal="left" vertical="center" wrapText="1" indent="1"/>
      <protection locked="0"/>
    </xf>
    <xf numFmtId="4" fontId="2" fillId="6" borderId="2" xfId="0" applyNumberFormat="1" applyFont="1" applyFill="1" applyBorder="1" applyAlignment="1" applyProtection="1">
      <alignment horizontal="center" vertical="center" wrapText="1"/>
      <protection locked="0"/>
    </xf>
    <xf numFmtId="3" fontId="2" fillId="6" borderId="21" xfId="0" applyNumberFormat="1" applyFont="1" applyFill="1" applyBorder="1" applyAlignment="1" applyProtection="1">
      <alignment horizontal="center" vertical="center"/>
      <protection locked="0"/>
    </xf>
    <xf numFmtId="3" fontId="2" fillId="6" borderId="22" xfId="0" applyNumberFormat="1" applyFont="1" applyFill="1" applyBorder="1" applyAlignment="1" applyProtection="1">
      <alignment horizontal="center" vertical="center"/>
      <protection locked="0"/>
    </xf>
    <xf numFmtId="49" fontId="2" fillId="6" borderId="15" xfId="0" applyNumberFormat="1" applyFont="1" applyFill="1" applyBorder="1" applyAlignment="1" applyProtection="1">
      <alignment horizontal="left" vertical="center" wrapText="1" indent="1"/>
      <protection locked="0"/>
    </xf>
    <xf numFmtId="4" fontId="2" fillId="6" borderId="17" xfId="0" applyNumberFormat="1" applyFont="1" applyFill="1" applyBorder="1" applyAlignment="1" applyProtection="1">
      <alignment horizontal="left" vertical="center" wrapText="1" indent="1"/>
      <protection locked="0"/>
    </xf>
    <xf numFmtId="4" fontId="2" fillId="6" borderId="4" xfId="0" applyNumberFormat="1" applyFont="1" applyFill="1" applyBorder="1" applyAlignment="1" applyProtection="1">
      <alignment horizontal="left" vertical="center" wrapText="1" indent="1"/>
      <protection locked="0"/>
    </xf>
    <xf numFmtId="4" fontId="2" fillId="6" borderId="5" xfId="0" applyNumberFormat="1" applyFont="1" applyFill="1" applyBorder="1" applyAlignment="1" applyProtection="1">
      <alignment horizontal="center" vertical="center" wrapText="1"/>
      <protection locked="0"/>
    </xf>
    <xf numFmtId="3" fontId="2" fillId="6" borderId="15" xfId="0" applyNumberFormat="1" applyFont="1" applyFill="1" applyBorder="1" applyAlignment="1" applyProtection="1">
      <alignment horizontal="center" vertical="center"/>
      <protection locked="0"/>
    </xf>
    <xf numFmtId="3" fontId="2" fillId="6" borderId="16" xfId="0" applyNumberFormat="1" applyFont="1" applyFill="1" applyBorder="1" applyAlignment="1" applyProtection="1">
      <alignment horizontal="center" vertical="center"/>
      <protection locked="0"/>
    </xf>
    <xf numFmtId="49" fontId="15" fillId="10" borderId="17" xfId="0" applyNumberFormat="1" applyFont="1" applyFill="1" applyBorder="1" applyAlignment="1" applyProtection="1">
      <alignment horizontal="left" vertical="center" wrapText="1" indent="1"/>
      <protection hidden="1"/>
    </xf>
    <xf numFmtId="0" fontId="15" fillId="0" borderId="0" xfId="0" applyFont="1" applyAlignment="1">
      <alignment vertical="center"/>
    </xf>
    <xf numFmtId="49" fontId="15" fillId="10" borderId="20" xfId="0" applyNumberFormat="1" applyFont="1" applyFill="1" applyBorder="1" applyAlignment="1" applyProtection="1">
      <alignment horizontal="left" vertical="center" wrapText="1" indent="1"/>
      <protection hidden="1"/>
    </xf>
    <xf numFmtId="49" fontId="2" fillId="6" borderId="23" xfId="0" applyNumberFormat="1" applyFont="1" applyFill="1" applyBorder="1" applyAlignment="1" applyProtection="1">
      <alignment horizontal="left" vertical="center" wrapText="1" indent="1"/>
      <protection locked="0"/>
    </xf>
    <xf numFmtId="0" fontId="16" fillId="0" borderId="0" xfId="0" applyFont="1" applyAlignment="1">
      <alignment vertical="center"/>
    </xf>
    <xf numFmtId="49" fontId="2" fillId="6" borderId="17" xfId="0" applyNumberFormat="1" applyFont="1" applyFill="1" applyBorder="1" applyAlignment="1" applyProtection="1">
      <alignment horizontal="left" vertical="center" wrapText="1" indent="1"/>
      <protection locked="0"/>
    </xf>
    <xf numFmtId="49" fontId="13" fillId="0" borderId="0" xfId="0" applyNumberFormat="1" applyFont="1" applyAlignment="1" applyProtection="1">
      <alignment horizontal="center" vertical="center"/>
      <protection hidden="1"/>
    </xf>
    <xf numFmtId="49" fontId="13" fillId="0" borderId="0" xfId="0" applyNumberFormat="1" applyFont="1" applyAlignment="1" applyProtection="1">
      <alignment vertical="center"/>
      <protection hidden="1"/>
    </xf>
    <xf numFmtId="2" fontId="13" fillId="0" borderId="0" xfId="0" applyNumberFormat="1" applyFont="1" applyAlignment="1" applyProtection="1">
      <alignment vertical="center"/>
      <protection hidden="1"/>
    </xf>
    <xf numFmtId="0" fontId="13" fillId="0" borderId="0" xfId="0" applyFont="1" applyAlignment="1" applyProtection="1">
      <alignment vertical="center" wrapText="1"/>
      <protection hidden="1"/>
    </xf>
    <xf numFmtId="0" fontId="0" fillId="3" borderId="0" xfId="0" applyFill="1" applyAlignment="1">
      <alignment wrapText="1"/>
    </xf>
    <xf numFmtId="0" fontId="0" fillId="0" borderId="0" xfId="0" applyAlignment="1">
      <alignment wrapText="1"/>
    </xf>
    <xf numFmtId="0" fontId="24" fillId="0" borderId="0" xfId="0" applyFont="1" applyAlignment="1">
      <alignment vertical="center" wrapText="1"/>
    </xf>
    <xf numFmtId="0" fontId="0" fillId="0" borderId="0" xfId="0" applyAlignment="1">
      <alignment horizontal="left"/>
    </xf>
    <xf numFmtId="0" fontId="25" fillId="2" borderId="0" xfId="0" applyFont="1" applyFill="1" applyAlignment="1">
      <alignment vertical="top"/>
    </xf>
    <xf numFmtId="0" fontId="25" fillId="2" borderId="0" xfId="0" applyFont="1" applyFill="1" applyAlignment="1">
      <alignment vertical="center"/>
    </xf>
    <xf numFmtId="0" fontId="26" fillId="3" borderId="0" xfId="0" applyFont="1" applyFill="1" applyAlignment="1">
      <alignment horizontal="left" vertical="center" wrapText="1"/>
    </xf>
    <xf numFmtId="0" fontId="0" fillId="0" borderId="34" xfId="0" applyBorder="1" applyAlignment="1">
      <alignment horizontal="left" vertical="top" wrapText="1"/>
    </xf>
    <xf numFmtId="0" fontId="28" fillId="0" borderId="0" xfId="1" applyBorder="1" applyAlignment="1">
      <alignment vertical="center" wrapText="1"/>
    </xf>
    <xf numFmtId="0" fontId="0" fillId="0" borderId="0" xfId="0" applyBorder="1" applyAlignment="1">
      <alignment wrapText="1"/>
    </xf>
    <xf numFmtId="0" fontId="29" fillId="0" borderId="35" xfId="0" applyFont="1" applyBorder="1" applyAlignment="1">
      <alignment horizontal="left" vertical="top" wrapText="1"/>
    </xf>
    <xf numFmtId="0" fontId="29" fillId="0" borderId="36" xfId="0" applyFont="1" applyBorder="1" applyAlignment="1">
      <alignment horizontal="left" vertical="top" wrapText="1"/>
    </xf>
    <xf numFmtId="0" fontId="0" fillId="0" borderId="0" xfId="0" applyAlignment="1">
      <alignment horizontal="left" vertical="top" wrapText="1"/>
    </xf>
    <xf numFmtId="0" fontId="28" fillId="0" borderId="0" xfId="1" applyAlignment="1">
      <alignment vertical="center" wrapText="1"/>
    </xf>
    <xf numFmtId="0" fontId="24" fillId="0" borderId="34" xfId="0" applyFont="1" applyBorder="1" applyAlignment="1">
      <alignment vertical="center" wrapText="1"/>
    </xf>
    <xf numFmtId="0" fontId="24" fillId="0" borderId="0" xfId="0" applyFont="1" applyBorder="1" applyAlignment="1">
      <alignment vertical="center" wrapText="1"/>
    </xf>
    <xf numFmtId="0" fontId="0" fillId="0" borderId="0" xfId="0" applyAlignment="1">
      <alignment horizontal="left" vertical="center"/>
    </xf>
    <xf numFmtId="0" fontId="0" fillId="0" borderId="0" xfId="0" applyBorder="1" applyAlignment="1">
      <alignment horizontal="left" vertical="center"/>
    </xf>
    <xf numFmtId="0" fontId="29" fillId="0" borderId="34" xfId="0" applyFont="1" applyBorder="1" applyAlignment="1">
      <alignment horizontal="left" vertical="top" wrapText="1"/>
    </xf>
    <xf numFmtId="0" fontId="29" fillId="0" borderId="0" xfId="0" applyFont="1" applyBorder="1" applyAlignment="1">
      <alignment horizontal="left" vertical="top" wrapText="1"/>
    </xf>
    <xf numFmtId="0" fontId="0" fillId="0" borderId="34" xfId="0" applyBorder="1" applyAlignment="1">
      <alignment horizontal="left"/>
    </xf>
    <xf numFmtId="0" fontId="0" fillId="0" borderId="0" xfId="0" applyBorder="1" applyAlignment="1">
      <alignment horizontal="left" vertical="center" wrapText="1"/>
    </xf>
    <xf numFmtId="0" fontId="33" fillId="0" borderId="34" xfId="0" applyFont="1" applyBorder="1" applyAlignment="1">
      <alignment vertical="center" wrapText="1"/>
    </xf>
    <xf numFmtId="0" fontId="33" fillId="0" borderId="35" xfId="0" applyFont="1" applyBorder="1" applyAlignment="1">
      <alignment vertical="top" wrapText="1"/>
    </xf>
    <xf numFmtId="0" fontId="33" fillId="0" borderId="36" xfId="0" applyFont="1" applyBorder="1" applyAlignment="1">
      <alignment vertical="top" wrapText="1"/>
    </xf>
    <xf numFmtId="0" fontId="29" fillId="0" borderId="0" xfId="0" applyFont="1" applyAlignment="1">
      <alignment horizontal="left" vertical="top" wrapText="1"/>
    </xf>
    <xf numFmtId="0" fontId="29" fillId="0" borderId="39" xfId="0" applyFont="1" applyBorder="1" applyAlignment="1">
      <alignment horizontal="left" vertical="top" wrapText="1"/>
    </xf>
    <xf numFmtId="0" fontId="0" fillId="0" borderId="0" xfId="0" applyBorder="1" applyAlignment="1">
      <alignment horizontal="left"/>
    </xf>
    <xf numFmtId="0" fontId="0" fillId="0" borderId="36" xfId="0" applyBorder="1" applyAlignment="1">
      <alignment horizontal="left"/>
    </xf>
    <xf numFmtId="0" fontId="33" fillId="0" borderId="36" xfId="0" applyFont="1" applyBorder="1" applyAlignment="1">
      <alignment vertical="top"/>
    </xf>
    <xf numFmtId="0" fontId="0" fillId="0" borderId="0" xfId="0" applyBorder="1" applyAlignment="1">
      <alignment vertical="top" wrapText="1"/>
    </xf>
    <xf numFmtId="0" fontId="0" fillId="0" borderId="41" xfId="0" applyBorder="1" applyAlignment="1">
      <alignment wrapText="1"/>
    </xf>
    <xf numFmtId="0" fontId="24" fillId="0" borderId="41" xfId="0" applyFont="1" applyBorder="1" applyAlignment="1">
      <alignment vertical="center" wrapText="1"/>
    </xf>
    <xf numFmtId="0" fontId="0" fillId="0" borderId="41" xfId="0" applyBorder="1" applyAlignment="1">
      <alignment horizontal="left"/>
    </xf>
    <xf numFmtId="0" fontId="0" fillId="0" borderId="0" xfId="0" applyBorder="1" applyAlignment="1">
      <alignment vertical="top"/>
    </xf>
    <xf numFmtId="0" fontId="33" fillId="0" borderId="0" xfId="0" applyFont="1" applyBorder="1" applyAlignment="1">
      <alignment horizontal="left" vertical="center" wrapText="1"/>
    </xf>
    <xf numFmtId="0" fontId="33" fillId="0" borderId="0" xfId="0" applyFont="1" applyBorder="1" applyAlignment="1">
      <alignment horizontal="left" vertical="center"/>
    </xf>
    <xf numFmtId="0" fontId="0" fillId="0" borderId="42" xfId="0" applyBorder="1" applyAlignment="1">
      <alignment horizontal="left"/>
    </xf>
    <xf numFmtId="0" fontId="0" fillId="0" borderId="60" xfId="0" applyBorder="1" applyAlignment="1">
      <alignment horizontal="left"/>
    </xf>
    <xf numFmtId="0" fontId="0" fillId="0" borderId="39" xfId="0" applyBorder="1"/>
    <xf numFmtId="0" fontId="38" fillId="0" borderId="0" xfId="0" applyFont="1" applyBorder="1" applyAlignment="1">
      <alignment vertical="center"/>
    </xf>
    <xf numFmtId="0" fontId="29" fillId="0" borderId="61" xfId="0" applyFont="1" applyBorder="1" applyAlignment="1">
      <alignment horizontal="left" vertical="top" wrapText="1"/>
    </xf>
    <xf numFmtId="0" fontId="0" fillId="0" borderId="62" xfId="0" applyBorder="1" applyAlignment="1">
      <alignment horizontal="left" vertical="center"/>
    </xf>
    <xf numFmtId="0" fontId="0" fillId="0" borderId="62" xfId="0" applyBorder="1" applyAlignment="1">
      <alignment horizontal="left"/>
    </xf>
    <xf numFmtId="0" fontId="0" fillId="0" borderId="36" xfId="0" applyBorder="1" applyAlignment="1">
      <alignment horizontal="left" vertical="center"/>
    </xf>
    <xf numFmtId="0" fontId="29" fillId="0" borderId="0" xfId="0" applyFont="1" applyBorder="1" applyAlignment="1">
      <alignment horizontal="left" vertical="center"/>
    </xf>
    <xf numFmtId="0" fontId="29" fillId="0" borderId="34" xfId="0" applyFont="1" applyBorder="1" applyAlignment="1">
      <alignment horizontal="left" vertical="top"/>
    </xf>
    <xf numFmtId="0" fontId="29" fillId="0" borderId="0" xfId="0" applyFont="1" applyAlignment="1">
      <alignment horizontal="left" vertical="center"/>
    </xf>
    <xf numFmtId="49" fontId="29" fillId="0" borderId="34" xfId="0" applyNumberFormat="1" applyFont="1" applyBorder="1" applyAlignment="1">
      <alignment horizontal="left" vertical="top"/>
    </xf>
    <xf numFmtId="0" fontId="29" fillId="0" borderId="0" xfId="0" applyFont="1" applyAlignment="1">
      <alignment horizontal="left"/>
    </xf>
    <xf numFmtId="0" fontId="29" fillId="0" borderId="0" xfId="0" applyFont="1" applyAlignment="1">
      <alignment horizontal="left" vertical="top"/>
    </xf>
    <xf numFmtId="0" fontId="29" fillId="0" borderId="34" xfId="0" applyFont="1" applyBorder="1" applyAlignment="1">
      <alignment vertical="top"/>
    </xf>
    <xf numFmtId="0" fontId="29" fillId="0" borderId="0" xfId="0" applyFont="1" applyAlignment="1">
      <alignment vertical="top"/>
    </xf>
    <xf numFmtId="0" fontId="29" fillId="0" borderId="0" xfId="0" applyFont="1" applyBorder="1" applyAlignment="1">
      <alignment horizontal="left"/>
    </xf>
    <xf numFmtId="0" fontId="29" fillId="0" borderId="0" xfId="0" applyFont="1" applyBorder="1" applyAlignment="1">
      <alignment vertical="top"/>
    </xf>
    <xf numFmtId="0" fontId="29" fillId="0" borderId="35" xfId="0" applyFont="1" applyBorder="1" applyAlignment="1">
      <alignment horizontal="left"/>
    </xf>
    <xf numFmtId="0" fontId="29" fillId="0" borderId="36" xfId="0" applyFont="1" applyBorder="1" applyAlignment="1">
      <alignment horizontal="left"/>
    </xf>
    <xf numFmtId="0" fontId="29" fillId="0" borderId="0" xfId="0" applyFont="1" applyAlignment="1">
      <alignment vertical="top" wrapText="1"/>
    </xf>
    <xf numFmtId="0" fontId="0" fillId="0" borderId="0" xfId="0" applyAlignment="1">
      <alignment vertical="center"/>
    </xf>
    <xf numFmtId="0" fontId="39" fillId="0" borderId="0" xfId="0" applyFont="1" applyBorder="1" applyAlignment="1">
      <alignment vertical="center"/>
    </xf>
    <xf numFmtId="0" fontId="0" fillId="0" borderId="0" xfId="0" applyBorder="1" applyAlignment="1"/>
    <xf numFmtId="0" fontId="40" fillId="0" borderId="0" xfId="0" applyFont="1" applyBorder="1" applyAlignment="1">
      <alignment vertical="center"/>
    </xf>
    <xf numFmtId="0" fontId="40" fillId="0" borderId="60" xfId="0" applyFont="1" applyBorder="1" applyAlignment="1">
      <alignment vertical="center"/>
    </xf>
    <xf numFmtId="0" fontId="29" fillId="0" borderId="60" xfId="0" applyFont="1" applyBorder="1" applyAlignment="1">
      <alignment vertical="top" wrapText="1"/>
    </xf>
    <xf numFmtId="0" fontId="29" fillId="0" borderId="63" xfId="0" applyFont="1" applyBorder="1" applyAlignment="1">
      <alignment vertical="top" wrapText="1"/>
    </xf>
    <xf numFmtId="0" fontId="39" fillId="0" borderId="41" xfId="0" applyFont="1" applyBorder="1" applyAlignment="1">
      <alignment vertical="center"/>
    </xf>
    <xf numFmtId="0" fontId="0" fillId="0" borderId="41" xfId="0" applyBorder="1" applyAlignment="1"/>
    <xf numFmtId="0" fontId="11" fillId="0" borderId="4" xfId="0" quotePrefix="1" applyFont="1" applyBorder="1" applyAlignment="1">
      <alignment horizontal="right" vertical="center" wrapText="1"/>
    </xf>
    <xf numFmtId="0" fontId="27" fillId="2" borderId="32" xfId="0" applyFont="1" applyFill="1" applyBorder="1" applyAlignment="1">
      <alignment horizontal="left" vertical="center" wrapText="1"/>
    </xf>
    <xf numFmtId="0" fontId="27" fillId="2" borderId="33" xfId="0" applyFont="1" applyFill="1" applyBorder="1" applyAlignment="1">
      <alignment horizontal="left" vertical="center" wrapText="1"/>
    </xf>
    <xf numFmtId="0" fontId="27" fillId="2" borderId="40" xfId="0" applyFont="1" applyFill="1" applyBorder="1" applyAlignment="1">
      <alignment horizontal="left" vertical="center" wrapText="1"/>
    </xf>
    <xf numFmtId="0" fontId="29" fillId="0" borderId="35" xfId="0" applyFont="1" applyBorder="1" applyAlignment="1">
      <alignment horizontal="left" vertical="top" wrapText="1"/>
    </xf>
    <xf numFmtId="0" fontId="29" fillId="0" borderId="36" xfId="0" applyFont="1" applyBorder="1" applyAlignment="1">
      <alignment horizontal="left" vertical="top" wrapText="1"/>
    </xf>
    <xf numFmtId="0" fontId="29" fillId="0" borderId="42" xfId="0" applyFont="1" applyBorder="1" applyAlignment="1">
      <alignment horizontal="left" vertical="top" wrapText="1"/>
    </xf>
    <xf numFmtId="0" fontId="30"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applyBorder="1" applyAlignment="1">
      <alignment horizontal="center" vertical="center"/>
    </xf>
    <xf numFmtId="0" fontId="31" fillId="2" borderId="32" xfId="0" applyFont="1" applyFill="1" applyBorder="1" applyAlignment="1">
      <alignment horizontal="center" vertical="center" wrapText="1"/>
    </xf>
    <xf numFmtId="0" fontId="31" fillId="2" borderId="33" xfId="0" applyFont="1" applyFill="1" applyBorder="1" applyAlignment="1">
      <alignment horizontal="center" vertical="center" wrapText="1"/>
    </xf>
    <xf numFmtId="0" fontId="31" fillId="2" borderId="40" xfId="0" applyFont="1" applyFill="1" applyBorder="1" applyAlignment="1">
      <alignment horizontal="center" vertical="center" wrapText="1"/>
    </xf>
    <xf numFmtId="0" fontId="27" fillId="2" borderId="37" xfId="0" applyFont="1" applyFill="1" applyBorder="1" applyAlignment="1">
      <alignment horizontal="left" vertical="center" wrapText="1"/>
    </xf>
    <xf numFmtId="0" fontId="27" fillId="2" borderId="38" xfId="0" applyFont="1" applyFill="1" applyBorder="1" applyAlignment="1">
      <alignment horizontal="left" vertical="center" wrapText="1"/>
    </xf>
    <xf numFmtId="0" fontId="27" fillId="2" borderId="59" xfId="0" applyFont="1" applyFill="1" applyBorder="1" applyAlignment="1">
      <alignment horizontal="left" vertical="center" wrapText="1"/>
    </xf>
    <xf numFmtId="0" fontId="39" fillId="0" borderId="34" xfId="0" applyFont="1" applyBorder="1" applyAlignment="1">
      <alignment horizontal="center" vertical="center"/>
    </xf>
    <xf numFmtId="0" fontId="39" fillId="0" borderId="0" xfId="0" applyFont="1" applyBorder="1" applyAlignment="1">
      <alignment horizontal="center" vertical="center"/>
    </xf>
    <xf numFmtId="0" fontId="0" fillId="0" borderId="34" xfId="0"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29" fillId="0" borderId="0" xfId="0" applyFont="1" applyBorder="1" applyAlignment="1">
      <alignment horizontal="left" vertical="top" wrapText="1"/>
    </xf>
    <xf numFmtId="0" fontId="29" fillId="0" borderId="62" xfId="0" applyFont="1" applyBorder="1" applyAlignment="1">
      <alignment horizontal="left" vertical="top" wrapText="1"/>
    </xf>
    <xf numFmtId="0" fontId="29" fillId="0" borderId="34" xfId="0" applyFont="1" applyBorder="1" applyAlignment="1">
      <alignment horizontal="left" vertical="top" wrapText="1"/>
    </xf>
    <xf numFmtId="0" fontId="29" fillId="0" borderId="41" xfId="0" applyFont="1" applyBorder="1" applyAlignment="1">
      <alignment horizontal="left" vertical="top" wrapText="1"/>
    </xf>
    <xf numFmtId="0" fontId="29" fillId="5" borderId="43" xfId="0" applyFont="1" applyFill="1" applyBorder="1" applyAlignment="1">
      <alignment horizontal="left" vertical="center" wrapText="1"/>
    </xf>
    <xf numFmtId="0" fontId="29" fillId="5" borderId="44" xfId="0" applyFont="1" applyFill="1" applyBorder="1" applyAlignment="1">
      <alignment horizontal="left" vertical="center" wrapText="1"/>
    </xf>
    <xf numFmtId="0" fontId="29" fillId="5" borderId="48" xfId="0" applyFont="1" applyFill="1" applyBorder="1" applyAlignment="1">
      <alignment horizontal="left" vertical="center" wrapText="1"/>
    </xf>
    <xf numFmtId="0" fontId="29" fillId="5" borderId="45"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29" fillId="5" borderId="49" xfId="0" applyFont="1" applyFill="1" applyBorder="1" applyAlignment="1">
      <alignment horizontal="left" vertical="center" wrapText="1"/>
    </xf>
    <xf numFmtId="0" fontId="29" fillId="5" borderId="46" xfId="0" applyFont="1" applyFill="1" applyBorder="1" applyAlignment="1">
      <alignment horizontal="left" vertical="center" wrapText="1"/>
    </xf>
    <xf numFmtId="0" fontId="29" fillId="5" borderId="47" xfId="0" applyFont="1" applyFill="1" applyBorder="1" applyAlignment="1">
      <alignment horizontal="left" vertical="center" wrapText="1"/>
    </xf>
    <xf numFmtId="0" fontId="29" fillId="5" borderId="55" xfId="0" applyFont="1" applyFill="1" applyBorder="1" applyAlignment="1">
      <alignment horizontal="left" vertical="center" wrapText="1"/>
    </xf>
    <xf numFmtId="0" fontId="36" fillId="4" borderId="50" xfId="0" applyFont="1" applyFill="1" applyBorder="1" applyAlignment="1">
      <alignment horizontal="center" vertical="center" wrapText="1"/>
    </xf>
    <xf numFmtId="0" fontId="36" fillId="4" borderId="51" xfId="0" applyFont="1" applyFill="1" applyBorder="1" applyAlignment="1">
      <alignment horizontal="center" vertical="center" wrapText="1"/>
    </xf>
    <xf numFmtId="0" fontId="36" fillId="4" borderId="56" xfId="0" applyFont="1" applyFill="1" applyBorder="1" applyAlignment="1">
      <alignment horizontal="center" vertical="center" wrapText="1"/>
    </xf>
    <xf numFmtId="0" fontId="36" fillId="4" borderId="52" xfId="0" applyFont="1" applyFill="1" applyBorder="1" applyAlignment="1">
      <alignment horizontal="center" vertical="center" wrapText="1"/>
    </xf>
    <xf numFmtId="0" fontId="36" fillId="4" borderId="0" xfId="0" applyFont="1" applyFill="1" applyBorder="1" applyAlignment="1">
      <alignment horizontal="center" vertical="center" wrapText="1"/>
    </xf>
    <xf numFmtId="0" fontId="36" fillId="4" borderId="57" xfId="0" applyFont="1" applyFill="1" applyBorder="1" applyAlignment="1">
      <alignment horizontal="center" vertical="center" wrapText="1"/>
    </xf>
    <xf numFmtId="0" fontId="36" fillId="4" borderId="53" xfId="0" applyFont="1" applyFill="1" applyBorder="1" applyAlignment="1">
      <alignment horizontal="center" vertical="center" wrapText="1"/>
    </xf>
    <xf numFmtId="0" fontId="36" fillId="4" borderId="54" xfId="0" applyFont="1" applyFill="1" applyBorder="1" applyAlignment="1">
      <alignment horizontal="center" vertical="center" wrapText="1"/>
    </xf>
    <xf numFmtId="0" fontId="36" fillId="4" borderId="58"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56"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4" borderId="58" xfId="0" applyFont="1" applyFill="1" applyBorder="1" applyAlignment="1">
      <alignment horizontal="center" vertical="center" wrapText="1"/>
    </xf>
    <xf numFmtId="0" fontId="29" fillId="0" borderId="0" xfId="0" applyFont="1" applyBorder="1" applyAlignment="1">
      <alignment horizontal="center" vertical="top" wrapText="1"/>
    </xf>
    <xf numFmtId="0" fontId="29" fillId="0" borderId="62" xfId="0" applyFont="1" applyBorder="1" applyAlignment="1">
      <alignment horizontal="center" vertical="top" wrapText="1"/>
    </xf>
    <xf numFmtId="0" fontId="32" fillId="0" borderId="34"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42"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54" xfId="0" applyFont="1" applyBorder="1" applyAlignment="1">
      <alignment horizontal="center" vertical="center" wrapText="1"/>
    </xf>
    <xf numFmtId="0" fontId="29" fillId="0" borderId="58" xfId="0" applyFont="1" applyBorder="1" applyAlignment="1">
      <alignment horizontal="center" vertical="center" wrapText="1"/>
    </xf>
    <xf numFmtId="0" fontId="29" fillId="5" borderId="50"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56" xfId="0" applyFont="1" applyFill="1" applyBorder="1" applyAlignment="1">
      <alignment horizontal="center" vertical="center" wrapText="1"/>
    </xf>
    <xf numFmtId="0" fontId="29" fillId="5" borderId="52"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57" xfId="0" applyFont="1" applyFill="1" applyBorder="1" applyAlignment="1">
      <alignment horizontal="center" vertical="center" wrapText="1"/>
    </xf>
    <xf numFmtId="0" fontId="29" fillId="5" borderId="53" xfId="0" applyFont="1" applyFill="1" applyBorder="1" applyAlignment="1">
      <alignment horizontal="center" vertical="center" wrapText="1"/>
    </xf>
    <xf numFmtId="0" fontId="29" fillId="5" borderId="54" xfId="0" applyFont="1" applyFill="1" applyBorder="1" applyAlignment="1">
      <alignment horizontal="center" vertical="center" wrapText="1"/>
    </xf>
    <xf numFmtId="0" fontId="29" fillId="5" borderId="58" xfId="0" applyFont="1" applyFill="1" applyBorder="1" applyAlignment="1">
      <alignment horizontal="center" vertical="center" wrapText="1"/>
    </xf>
    <xf numFmtId="0" fontId="37" fillId="0" borderId="51" xfId="0" applyFont="1" applyBorder="1" applyAlignment="1">
      <alignment horizontal="left" vertical="top" wrapText="1"/>
    </xf>
    <xf numFmtId="0" fontId="37" fillId="0" borderId="0" xfId="0" applyFont="1" applyBorder="1" applyAlignment="1">
      <alignment horizontal="left" vertical="top" wrapText="1"/>
    </xf>
    <xf numFmtId="0" fontId="37" fillId="0" borderId="0" xfId="0" applyFont="1" applyAlignment="1">
      <alignment horizontal="left" vertical="top" wrapText="1"/>
    </xf>
    <xf numFmtId="0" fontId="17" fillId="2" borderId="0" xfId="0" applyFont="1" applyFill="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1" fillId="7" borderId="11" xfId="0" applyFont="1" applyFill="1" applyBorder="1" applyAlignment="1" applyProtection="1">
      <alignment horizontal="left" vertical="center" wrapText="1" indent="1"/>
      <protection hidden="1"/>
    </xf>
    <xf numFmtId="0" fontId="22" fillId="7" borderId="11" xfId="0" applyFont="1" applyFill="1" applyBorder="1" applyAlignment="1" applyProtection="1">
      <alignment horizontal="left" vertical="center" wrapText="1" indent="1"/>
      <protection hidden="1"/>
    </xf>
    <xf numFmtId="0" fontId="23" fillId="8" borderId="11" xfId="2" applyFont="1" applyAlignment="1" applyProtection="1">
      <alignment horizontal="center" vertical="center" wrapText="1"/>
      <protection hidden="1"/>
    </xf>
    <xf numFmtId="0" fontId="21" fillId="11" borderId="11" xfId="0" applyFont="1" applyFill="1" applyBorder="1" applyAlignment="1" applyProtection="1">
      <alignment horizontal="center" vertical="center" wrapText="1"/>
      <protection hidden="1"/>
    </xf>
    <xf numFmtId="0" fontId="21" fillId="12" borderId="11" xfId="0" applyFont="1" applyFill="1" applyBorder="1" applyAlignment="1" applyProtection="1">
      <alignment horizontal="center" vertical="center" wrapText="1"/>
      <protection hidden="1"/>
    </xf>
    <xf numFmtId="0" fontId="21" fillId="13" borderId="11" xfId="0" applyFont="1" applyFill="1" applyBorder="1" applyAlignment="1" applyProtection="1">
      <alignment horizontal="center" vertical="center" wrapText="1"/>
      <protection hidden="1"/>
    </xf>
    <xf numFmtId="0" fontId="21" fillId="14" borderId="11" xfId="0" applyFont="1" applyFill="1" applyBorder="1" applyAlignment="1" applyProtection="1">
      <alignment horizontal="center" vertical="center" wrapText="1"/>
      <protection hidden="1"/>
    </xf>
    <xf numFmtId="0" fontId="21" fillId="15" borderId="11" xfId="0" applyFont="1" applyFill="1" applyBorder="1" applyAlignment="1" applyProtection="1">
      <alignment horizontal="center" vertical="center" wrapText="1"/>
      <protection hidden="1"/>
    </xf>
    <xf numFmtId="0" fontId="12" fillId="9" borderId="11" xfId="0" applyFont="1" applyFill="1" applyBorder="1" applyAlignment="1" applyProtection="1">
      <alignment horizontal="center" vertical="center" wrapText="1"/>
      <protection hidden="1"/>
    </xf>
    <xf numFmtId="49" fontId="12" fillId="9" borderId="11" xfId="0" applyNumberFormat="1" applyFont="1" applyFill="1" applyBorder="1" applyAlignment="1" applyProtection="1">
      <alignment horizontal="center" vertical="center" wrapText="1"/>
      <protection hidden="1"/>
    </xf>
    <xf numFmtId="0" fontId="12" fillId="9" borderId="29" xfId="0" applyFont="1" applyFill="1" applyBorder="1" applyAlignment="1" applyProtection="1">
      <alignment horizontal="center" vertical="center" wrapText="1"/>
      <protection hidden="1"/>
    </xf>
    <xf numFmtId="0" fontId="12" fillId="9" borderId="8" xfId="0" applyFont="1" applyFill="1" applyBorder="1" applyAlignment="1" applyProtection="1">
      <alignment horizontal="center" vertical="center" wrapText="1"/>
      <protection hidden="1"/>
    </xf>
    <xf numFmtId="2" fontId="12" fillId="9" borderId="11" xfId="0" applyNumberFormat="1" applyFont="1" applyFill="1" applyBorder="1" applyAlignment="1" applyProtection="1">
      <alignment horizontal="center" vertical="center" wrapText="1"/>
      <protection hidden="1"/>
    </xf>
    <xf numFmtId="0" fontId="13" fillId="0" borderId="27" xfId="0" applyFont="1" applyBorder="1" applyAlignment="1">
      <alignment horizontal="left" vertical="center" wrapText="1"/>
    </xf>
    <xf numFmtId="0" fontId="13" fillId="0" borderId="0" xfId="0" applyFont="1" applyBorder="1" applyAlignment="1">
      <alignment horizontal="left" vertical="center" wrapText="1"/>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2" fillId="0" borderId="24" xfId="0" applyFont="1" applyBorder="1" applyAlignment="1">
      <alignment horizontal="center" vertical="top" wrapText="1"/>
    </xf>
    <xf numFmtId="0" fontId="12" fillId="0" borderId="26" xfId="0" applyFont="1" applyBorder="1" applyAlignment="1">
      <alignment horizontal="center" vertical="top" wrapText="1"/>
    </xf>
    <xf numFmtId="0" fontId="12" fillId="0" borderId="9" xfId="0" applyFont="1" applyBorder="1" applyAlignment="1">
      <alignment horizontal="center" vertical="top" wrapText="1"/>
    </xf>
    <xf numFmtId="0" fontId="12" fillId="0" borderId="7" xfId="0" applyFont="1" applyBorder="1" applyAlignment="1">
      <alignment horizontal="center" vertical="top" wrapText="1"/>
    </xf>
    <xf numFmtId="0" fontId="13" fillId="0" borderId="0" xfId="0" applyFont="1" applyBorder="1" applyAlignment="1">
      <alignment horizontal="left" vertical="top" wrapText="1"/>
    </xf>
    <xf numFmtId="0" fontId="13" fillId="0" borderId="28" xfId="0" applyFont="1" applyBorder="1" applyAlignment="1">
      <alignment horizontal="left" vertical="top" wrapText="1"/>
    </xf>
    <xf numFmtId="0" fontId="13" fillId="0" borderId="3" xfId="0" applyFont="1" applyBorder="1" applyAlignment="1">
      <alignment horizontal="left" vertical="top" wrapText="1"/>
    </xf>
    <xf numFmtId="0" fontId="13" fillId="0" borderId="7" xfId="0" applyFont="1" applyBorder="1" applyAlignment="1">
      <alignment horizontal="left" vertical="top" wrapText="1"/>
    </xf>
    <xf numFmtId="0" fontId="3" fillId="2" borderId="0" xfId="0" applyFont="1" applyFill="1" applyAlignment="1">
      <alignment horizontal="left" vertical="center"/>
    </xf>
    <xf numFmtId="0" fontId="4" fillId="2" borderId="0" xfId="0" applyFont="1" applyFill="1" applyAlignment="1">
      <alignment horizontal="left" vertical="center" wrapText="1"/>
    </xf>
    <xf numFmtId="0" fontId="5" fillId="4" borderId="0" xfId="0" applyFont="1" applyFill="1" applyBorder="1" applyAlignment="1" applyProtection="1">
      <alignment horizontal="center" vertical="center"/>
      <protection hidden="1"/>
    </xf>
  </cellXfs>
  <cellStyles count="3">
    <cellStyle name="Formatvorlage 2" xfId="2" xr:uid="{00000000-0005-0000-0000-00001C000000}"/>
    <cellStyle name="Hyperlink" xfId="1" builtinId="8"/>
    <cellStyle name="Normal" xfId="0" builtinId="0"/>
  </cellStyles>
  <dxfs count="0"/>
  <tableStyles count="0" defaultTableStyle="TableStyleMedium2" defaultPivotStyle="PivotStyleLight16"/>
  <colors>
    <mruColors>
      <color rgb="FFD32D20"/>
      <color rgb="FFFFF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1. RECP monitoring'!A1"/><Relationship Id="rId13" Type="http://schemas.openxmlformats.org/officeDocument/2006/relationships/hyperlink" Target="https://www.unido.org/our-focus-safeguarding-environment-resource-efficient-and-low-carbon-industrial-production/eco-industrial-parks" TargetMode="External"/><Relationship Id="rId3" Type="http://schemas.openxmlformats.org/officeDocument/2006/relationships/hyperlink" Target="https://www.unido.org/sites/default/files/files/2018-05/UNIDO%20Eco-Industrial%20Park%20Handbook_English.pdf" TargetMode="External"/><Relationship Id="rId7" Type="http://schemas.microsoft.com/office/2007/relationships/hdphoto" Target="../media/hdphoto1.wdp"/><Relationship Id="rId12"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5.png"/><Relationship Id="rId11" Type="http://schemas.openxmlformats.org/officeDocument/2006/relationships/hyperlink" Target="http://www.recpnet.org" TargetMode="External"/><Relationship Id="rId5" Type="http://schemas.openxmlformats.org/officeDocument/2006/relationships/image" Target="../media/image4.png"/><Relationship Id="rId10" Type="http://schemas.openxmlformats.org/officeDocument/2006/relationships/hyperlink" Target="#'3. Summary (Park level)'!A1"/><Relationship Id="rId4" Type="http://schemas.openxmlformats.org/officeDocument/2006/relationships/image" Target="../media/image3.png"/><Relationship Id="rId9" Type="http://schemas.openxmlformats.org/officeDocument/2006/relationships/hyperlink" Target="#'2. Summary (Company level)'!A1"/><Relationship Id="rId1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hyperlink" Target="#'3. Resumen nivel parque'!A1"/><Relationship Id="rId2" Type="http://schemas.openxmlformats.org/officeDocument/2006/relationships/hyperlink" Target="#Instructions!A1"/><Relationship Id="rId1" Type="http://schemas.openxmlformats.org/officeDocument/2006/relationships/hyperlink" Target="#'2. Resumen nivel empresa'!A1"/></Relationships>
</file>

<file path=xl/drawings/_rels/drawing3.xml.rels><?xml version="1.0" encoding="UTF-8" standalone="yes"?>
<Relationships xmlns="http://schemas.openxmlformats.org/package/2006/relationships"><Relationship Id="rId3" Type="http://schemas.openxmlformats.org/officeDocument/2006/relationships/hyperlink" Target="#'1. Monitoreo de RECP'!A1"/><Relationship Id="rId2" Type="http://schemas.openxmlformats.org/officeDocument/2006/relationships/hyperlink" Target="#'3. Resumen nivel parque'!A1"/><Relationship Id="rId1" Type="http://schemas.openxmlformats.org/officeDocument/2006/relationships/hyperlink" Target="#Instructions!A1"/></Relationships>
</file>

<file path=xl/drawings/_rels/drawing4.xml.rels><?xml version="1.0" encoding="UTF-8" standalone="yes"?>
<Relationships xmlns="http://schemas.openxmlformats.org/package/2006/relationships"><Relationship Id="rId3" Type="http://schemas.openxmlformats.org/officeDocument/2006/relationships/hyperlink" Target="#'1. Monitoreo de RECP'!A1"/><Relationship Id="rId2" Type="http://schemas.openxmlformats.org/officeDocument/2006/relationships/hyperlink" Target="#Instructions!A1"/><Relationship Id="rId1" Type="http://schemas.openxmlformats.org/officeDocument/2006/relationships/hyperlink" Target="#'2. Resumen nivel empresa'!A1"/></Relationships>
</file>

<file path=xl/drawings/drawing1.xml><?xml version="1.0" encoding="utf-8"?>
<xdr:wsDr xmlns:xdr="http://schemas.openxmlformats.org/drawingml/2006/spreadsheetDrawing" xmlns:a="http://schemas.openxmlformats.org/drawingml/2006/main">
  <xdr:twoCellAnchor>
    <xdr:from>
      <xdr:col>68</xdr:col>
      <xdr:colOff>100853</xdr:colOff>
      <xdr:row>0</xdr:row>
      <xdr:rowOff>106426</xdr:rowOff>
    </xdr:from>
    <xdr:to>
      <xdr:col>83</xdr:col>
      <xdr:colOff>134470</xdr:colOff>
      <xdr:row>1</xdr:row>
      <xdr:rowOff>364299</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12116157" y="106426"/>
          <a:ext cx="2684052" cy="423525"/>
          <a:chOff x="10886108" y="104908"/>
          <a:chExt cx="2190166" cy="419100"/>
        </a:xfrm>
      </xdr:grpSpPr>
      <xdr:sp macro="" textlink="">
        <xdr:nvSpPr>
          <xdr:cNvPr id="19" name="Flowchart: Alternate Process 18">
            <a:extLst>
              <a:ext uri="{FF2B5EF4-FFF2-40B4-BE49-F238E27FC236}">
                <a16:creationId xmlns:a16="http://schemas.microsoft.com/office/drawing/2014/main" id="{00000000-0008-0000-0000-000013000000}"/>
              </a:ext>
            </a:extLst>
          </xdr:cNvPr>
          <xdr:cNvSpPr/>
        </xdr:nvSpPr>
        <xdr:spPr>
          <a:xfrm>
            <a:off x="10886108" y="104908"/>
            <a:ext cx="2190166" cy="419100"/>
          </a:xfrm>
          <a:prstGeom prst="flowChartAlternateProcess">
            <a:avLst/>
          </a:prstGeom>
          <a:solidFill>
            <a:schemeClr val="bg1"/>
          </a:solidFill>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pic>
        <xdr:nvPicPr>
          <xdr:cNvPr id="20" name="Bild 3" descr="UNIDO E blue.pdf">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43695" y="130593"/>
            <a:ext cx="1981843" cy="383727"/>
          </a:xfrm>
          <a:prstGeom prst="rect">
            <a:avLst/>
          </a:prstGeom>
        </xdr:spPr>
      </xdr:pic>
    </xdr:grpSp>
    <xdr:clientData/>
  </xdr:twoCellAnchor>
  <xdr:twoCellAnchor>
    <xdr:from>
      <xdr:col>33</xdr:col>
      <xdr:colOff>77157</xdr:colOff>
      <xdr:row>111</xdr:row>
      <xdr:rowOff>13508</xdr:rowOff>
    </xdr:from>
    <xdr:to>
      <xdr:col>45</xdr:col>
      <xdr:colOff>27733</xdr:colOff>
      <xdr:row>113</xdr:row>
      <xdr:rowOff>51023</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5908114" y="21470986"/>
          <a:ext cx="2070923" cy="285994"/>
          <a:chOff x="4096870" y="9958535"/>
          <a:chExt cx="7656973" cy="200430"/>
        </a:xfrm>
      </xdr:grpSpPr>
      <xdr:pic>
        <xdr:nvPicPr>
          <xdr:cNvPr id="26" name="Picture 25" descr="C:\Users\MeylanF\AppData\Local\Microsoft\Windows\Temporary Internet Files\Content.IE5\NAFLHG8B\Anonymous_Mail_1_icon[1].pn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815" t="22665" r="10760" b="23814"/>
          <a:stretch>
            <a:fillRect/>
          </a:stretch>
        </xdr:blipFill>
        <xdr:spPr>
          <a:xfrm>
            <a:off x="4096870" y="10014151"/>
            <a:ext cx="2542218" cy="11414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6350450" y="9958535"/>
            <a:ext cx="5403393" cy="200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u="sng">
                <a:solidFill>
                  <a:srgbClr val="0070C0"/>
                </a:solidFill>
              </a:rPr>
              <a:t>EIP@unido.org</a:t>
            </a:r>
          </a:p>
        </xdr:txBody>
      </xdr:sp>
    </xdr:grpSp>
    <xdr:clientData/>
  </xdr:twoCellAnchor>
  <xdr:twoCellAnchor>
    <xdr:from>
      <xdr:col>41</xdr:col>
      <xdr:colOff>132996</xdr:colOff>
      <xdr:row>66</xdr:row>
      <xdr:rowOff>44825</xdr:rowOff>
    </xdr:from>
    <xdr:to>
      <xdr:col>43</xdr:col>
      <xdr:colOff>33618</xdr:colOff>
      <xdr:row>74</xdr:row>
      <xdr:rowOff>56029</xdr:rowOff>
    </xdr:to>
    <xdr:sp macro="" textlink="">
      <xdr:nvSpPr>
        <xdr:cNvPr id="28" name="Right Brace 27">
          <a:extLst>
            <a:ext uri="{FF2B5EF4-FFF2-40B4-BE49-F238E27FC236}">
              <a16:creationId xmlns:a16="http://schemas.microsoft.com/office/drawing/2014/main" id="{00000000-0008-0000-0000-00001C000000}"/>
            </a:ext>
          </a:extLst>
        </xdr:cNvPr>
        <xdr:cNvSpPr/>
      </xdr:nvSpPr>
      <xdr:spPr>
        <a:xfrm flipH="1">
          <a:off x="7162165" y="13599795"/>
          <a:ext cx="243205" cy="1528445"/>
        </a:xfrm>
        <a:prstGeom prst="rightBrace">
          <a:avLst>
            <a:gd name="adj1" fmla="val 44139"/>
            <a:gd name="adj2" fmla="val 50000"/>
          </a:avLst>
        </a:prstGeom>
        <a:ln w="19050">
          <a:solidFill>
            <a:srgbClr val="D32D20"/>
          </a:solidFill>
        </a:ln>
        <a:effectLst/>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GB" sz="1100"/>
        </a:p>
      </xdr:txBody>
    </xdr:sp>
    <xdr:clientData/>
  </xdr:twoCellAnchor>
  <xdr:twoCellAnchor>
    <xdr:from>
      <xdr:col>6</xdr:col>
      <xdr:colOff>17561</xdr:colOff>
      <xdr:row>49</xdr:row>
      <xdr:rowOff>3174</xdr:rowOff>
    </xdr:from>
    <xdr:to>
      <xdr:col>9</xdr:col>
      <xdr:colOff>152033</xdr:colOff>
      <xdr:row>50</xdr:row>
      <xdr:rowOff>0</xdr:rowOff>
    </xdr:to>
    <xdr:sp macro="" textlink="">
      <xdr:nvSpPr>
        <xdr:cNvPr id="31" name="Isosceles Triangle 30">
          <a:extLst>
            <a:ext uri="{FF2B5EF4-FFF2-40B4-BE49-F238E27FC236}">
              <a16:creationId xmlns:a16="http://schemas.microsoft.com/office/drawing/2014/main" id="{00000000-0008-0000-0000-00001F000000}"/>
            </a:ext>
          </a:extLst>
        </xdr:cNvPr>
        <xdr:cNvSpPr/>
      </xdr:nvSpPr>
      <xdr:spPr>
        <a:xfrm rot="10800000">
          <a:off x="1045845" y="10504805"/>
          <a:ext cx="648970" cy="180975"/>
        </a:xfrm>
        <a:prstGeom prst="triangle">
          <a:avLst/>
        </a:prstGeom>
        <a:solidFill>
          <a:srgbClr val="D32D20"/>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51</xdr:col>
      <xdr:colOff>3228</xdr:colOff>
      <xdr:row>34</xdr:row>
      <xdr:rowOff>11770</xdr:rowOff>
    </xdr:from>
    <xdr:to>
      <xdr:col>54</xdr:col>
      <xdr:colOff>2929</xdr:colOff>
      <xdr:row>36</xdr:row>
      <xdr:rowOff>1969</xdr:rowOff>
    </xdr:to>
    <xdr:sp macro="" textlink="">
      <xdr:nvSpPr>
        <xdr:cNvPr id="32" name="Isosceles Triangle 31">
          <a:extLst>
            <a:ext uri="{FF2B5EF4-FFF2-40B4-BE49-F238E27FC236}">
              <a16:creationId xmlns:a16="http://schemas.microsoft.com/office/drawing/2014/main" id="{00000000-0008-0000-0000-000020000000}"/>
            </a:ext>
          </a:extLst>
        </xdr:cNvPr>
        <xdr:cNvSpPr/>
      </xdr:nvSpPr>
      <xdr:spPr>
        <a:xfrm rot="16200000">
          <a:off x="8813800" y="6941820"/>
          <a:ext cx="380365" cy="51435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501</xdr:colOff>
      <xdr:row>34</xdr:row>
      <xdr:rowOff>6350</xdr:rowOff>
    </xdr:from>
    <xdr:to>
      <xdr:col>17</xdr:col>
      <xdr:colOff>12428</xdr:colOff>
      <xdr:row>35</xdr:row>
      <xdr:rowOff>169770</xdr:rowOff>
    </xdr:to>
    <xdr:sp macro="" textlink="">
      <xdr:nvSpPr>
        <xdr:cNvPr id="34" name="Isosceles Triangle 33">
          <a:extLst>
            <a:ext uri="{FF2B5EF4-FFF2-40B4-BE49-F238E27FC236}">
              <a16:creationId xmlns:a16="http://schemas.microsoft.com/office/drawing/2014/main" id="{00000000-0008-0000-0000-000022000000}"/>
            </a:ext>
          </a:extLst>
        </xdr:cNvPr>
        <xdr:cNvSpPr/>
      </xdr:nvSpPr>
      <xdr:spPr>
        <a:xfrm rot="16200000">
          <a:off x="2486660" y="6917055"/>
          <a:ext cx="353695" cy="52641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501</xdr:colOff>
      <xdr:row>53</xdr:row>
      <xdr:rowOff>92075</xdr:rowOff>
    </xdr:from>
    <xdr:to>
      <xdr:col>17</xdr:col>
      <xdr:colOff>12428</xdr:colOff>
      <xdr:row>55</xdr:row>
      <xdr:rowOff>84045</xdr:rowOff>
    </xdr:to>
    <xdr:sp macro="" textlink="">
      <xdr:nvSpPr>
        <xdr:cNvPr id="36" name="Isosceles Triangle 35">
          <a:extLst>
            <a:ext uri="{FF2B5EF4-FFF2-40B4-BE49-F238E27FC236}">
              <a16:creationId xmlns:a16="http://schemas.microsoft.com/office/drawing/2014/main" id="{00000000-0008-0000-0000-000024000000}"/>
            </a:ext>
          </a:extLst>
        </xdr:cNvPr>
        <xdr:cNvSpPr/>
      </xdr:nvSpPr>
      <xdr:spPr>
        <a:xfrm rot="16200000">
          <a:off x="2484120" y="11297285"/>
          <a:ext cx="358775" cy="52641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22</xdr:col>
      <xdr:colOff>26332</xdr:colOff>
      <xdr:row>84</xdr:row>
      <xdr:rowOff>86472</xdr:rowOff>
    </xdr:from>
    <xdr:to>
      <xdr:col>33</xdr:col>
      <xdr:colOff>4855</xdr:colOff>
      <xdr:row>87</xdr:row>
      <xdr:rowOff>82550</xdr:rowOff>
    </xdr:to>
    <xdr:sp macro="" textlink="">
      <xdr:nvSpPr>
        <xdr:cNvPr id="39" name="Speech Bubble: Rectangle with Corners Rounded 38">
          <a:extLst>
            <a:ext uri="{FF2B5EF4-FFF2-40B4-BE49-F238E27FC236}">
              <a16:creationId xmlns:a16="http://schemas.microsoft.com/office/drawing/2014/main" id="{00000000-0008-0000-0000-000027000000}"/>
            </a:ext>
          </a:extLst>
        </xdr:cNvPr>
        <xdr:cNvSpPr/>
      </xdr:nvSpPr>
      <xdr:spPr>
        <a:xfrm>
          <a:off x="3797935" y="17302480"/>
          <a:ext cx="1864360" cy="567690"/>
        </a:xfrm>
        <a:prstGeom prst="wedgeRoundRectCallout">
          <a:avLst>
            <a:gd name="adj1" fmla="val -79748"/>
            <a:gd name="adj2" fmla="val 36085"/>
            <a:gd name="adj3" fmla="val 16667"/>
          </a:avLst>
        </a:prstGeom>
        <a:solidFill>
          <a:srgbClr val="D32D20"/>
        </a:solidFill>
        <a:ln>
          <a:solidFill>
            <a:srgbClr val="D32D20"/>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0" i="0">
              <a:solidFill>
                <a:schemeClr val="lt1"/>
              </a:solidFill>
              <a:effectLst/>
              <a:latin typeface="+mn-lt"/>
              <a:ea typeface="+mn-ea"/>
              <a:cs typeface="+mn-cs"/>
            </a:rPr>
            <a:t>Haga clic en la imagen para abrir el enlace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de la publicación</a:t>
          </a:r>
          <a:endParaRPr lang="en-US">
            <a:effectLst/>
          </a:endParaRPr>
        </a:p>
      </xdr:txBody>
    </xdr:sp>
    <xdr:clientData/>
  </xdr:twoCellAnchor>
  <xdr:twoCellAnchor editAs="oneCell">
    <xdr:from>
      <xdr:col>72</xdr:col>
      <xdr:colOff>53993</xdr:colOff>
      <xdr:row>82</xdr:row>
      <xdr:rowOff>123267</xdr:rowOff>
    </xdr:from>
    <xdr:to>
      <xdr:col>78</xdr:col>
      <xdr:colOff>115997</xdr:colOff>
      <xdr:row>90</xdr:row>
      <xdr:rowOff>87968</xdr:rowOff>
    </xdr:to>
    <xdr:pic>
      <xdr:nvPicPr>
        <xdr:cNvPr id="41" name="Picture 40">
          <a:hlinkClick xmlns:r="http://schemas.openxmlformats.org/officeDocument/2006/relationships" r:id="rId3"/>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12398375" y="16958310"/>
          <a:ext cx="1090295" cy="1488440"/>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chemeClr val="accent1"/>
              </a:solidFill>
            </a14:hiddenFill>
          </a:ext>
        </a:extLst>
      </xdr:spPr>
    </xdr:pic>
    <xdr:clientData/>
  </xdr:twoCellAnchor>
  <xdr:twoCellAnchor editAs="absolute">
    <xdr:from>
      <xdr:col>90</xdr:col>
      <xdr:colOff>137834</xdr:colOff>
      <xdr:row>0</xdr:row>
      <xdr:rowOff>52854</xdr:rowOff>
    </xdr:from>
    <xdr:to>
      <xdr:col>95</xdr:col>
      <xdr:colOff>20172</xdr:colOff>
      <xdr:row>1</xdr:row>
      <xdr:rowOff>437478</xdr:rowOff>
    </xdr:to>
    <xdr:pic>
      <xdr:nvPicPr>
        <xdr:cNvPr id="44" name="Bild 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3636" b="12121"/>
        <a:stretch>
          <a:fillRect/>
        </a:stretch>
      </xdr:blipFill>
      <xdr:spPr>
        <a:xfrm>
          <a:off x="15568295" y="52705"/>
          <a:ext cx="739140" cy="548640"/>
        </a:xfrm>
        <a:prstGeom prst="rect">
          <a:avLst/>
        </a:prstGeom>
      </xdr:spPr>
    </xdr:pic>
    <xdr:clientData/>
  </xdr:twoCellAnchor>
  <xdr:twoCellAnchor>
    <xdr:from>
      <xdr:col>1</xdr:col>
      <xdr:colOff>164726</xdr:colOff>
      <xdr:row>66</xdr:row>
      <xdr:rowOff>9711</xdr:rowOff>
    </xdr:from>
    <xdr:to>
      <xdr:col>11</xdr:col>
      <xdr:colOff>69471</xdr:colOff>
      <xdr:row>73</xdr:row>
      <xdr:rowOff>36419</xdr:rowOff>
    </xdr:to>
    <xdr:pic>
      <xdr:nvPicPr>
        <xdr:cNvPr id="45" name="Picture 15" descr="K:\DCIM\147___04\IMG_0189.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a:xfrm>
          <a:off x="335915" y="13564870"/>
          <a:ext cx="1619250" cy="1353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135965</xdr:colOff>
      <xdr:row>33</xdr:row>
      <xdr:rowOff>59391</xdr:rowOff>
    </xdr:from>
    <xdr:to>
      <xdr:col>11</xdr:col>
      <xdr:colOff>155202</xdr:colOff>
      <xdr:row>36</xdr:row>
      <xdr:rowOff>112059</xdr:rowOff>
    </xdr:to>
    <xdr:sp macro="" textlink="">
      <xdr:nvSpPr>
        <xdr:cNvPr id="47" name="Rectangle 1">
          <a:hlinkClick xmlns:r="http://schemas.openxmlformats.org/officeDocument/2006/relationships" r:id="rId8"/>
          <a:extLst>
            <a:ext uri="{FF2B5EF4-FFF2-40B4-BE49-F238E27FC236}">
              <a16:creationId xmlns:a16="http://schemas.microsoft.com/office/drawing/2014/main" id="{00000000-0008-0000-0000-00002F000000}"/>
            </a:ext>
          </a:extLst>
        </xdr:cNvPr>
        <xdr:cNvSpPr/>
      </xdr:nvSpPr>
      <xdr:spPr>
        <a:xfrm>
          <a:off x="650240" y="6856095"/>
          <a:ext cx="1390650" cy="643255"/>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400" b="1"/>
            <a:t>MONITOREO DE RECEPCIÓN</a:t>
          </a:r>
          <a:endParaRPr lang="en-GB" sz="1400" b="1" u="none">
            <a:solidFill>
              <a:schemeClr val="bg1"/>
            </a:solidFill>
            <a:effectLst/>
            <a:latin typeface="+mn-lt"/>
            <a:ea typeface="+mn-ea"/>
            <a:cs typeface="+mn-cs"/>
          </a:endParaRPr>
        </a:p>
      </xdr:txBody>
    </xdr:sp>
    <xdr:clientData fPrintsWithSheet="0"/>
  </xdr:twoCellAnchor>
  <xdr:twoCellAnchor>
    <xdr:from>
      <xdr:col>3</xdr:col>
      <xdr:colOff>28948</xdr:colOff>
      <xdr:row>51</xdr:row>
      <xdr:rowOff>142875</xdr:rowOff>
    </xdr:from>
    <xdr:to>
      <xdr:col>12</xdr:col>
      <xdr:colOff>86658</xdr:colOff>
      <xdr:row>55</xdr:row>
      <xdr:rowOff>78442</xdr:rowOff>
    </xdr:to>
    <xdr:sp macro="" textlink="">
      <xdr:nvSpPr>
        <xdr:cNvPr id="48" name="Rectangle 1">
          <a:hlinkClick xmlns:r="http://schemas.openxmlformats.org/officeDocument/2006/relationships" r:id="rId9"/>
          <a:extLst>
            <a:ext uri="{FF2B5EF4-FFF2-40B4-BE49-F238E27FC236}">
              <a16:creationId xmlns:a16="http://schemas.microsoft.com/office/drawing/2014/main" id="{00000000-0008-0000-0000-000030000000}"/>
            </a:ext>
          </a:extLst>
        </xdr:cNvPr>
        <xdr:cNvSpPr/>
      </xdr:nvSpPr>
      <xdr:spPr>
        <a:xfrm>
          <a:off x="542925" y="11064875"/>
          <a:ext cx="1600835" cy="669290"/>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i="0">
              <a:solidFill>
                <a:schemeClr val="lt1"/>
              </a:solidFill>
              <a:effectLst/>
              <a:latin typeface="+mn-lt"/>
              <a:ea typeface="+mn-ea"/>
              <a:cs typeface="+mn-cs"/>
            </a:rPr>
            <a:t>RESUMEN (NIVEL DE EMPRESA)</a:t>
          </a:r>
          <a:endParaRPr lang="en-GB" sz="1400" b="1" u="none">
            <a:solidFill>
              <a:schemeClr val="bg1"/>
            </a:solidFill>
            <a:effectLst/>
            <a:latin typeface="+mn-lt"/>
            <a:ea typeface="+mn-ea"/>
            <a:cs typeface="+mn-cs"/>
          </a:endParaRPr>
        </a:p>
      </xdr:txBody>
    </xdr:sp>
    <xdr:clientData fPrintsWithSheet="0"/>
  </xdr:twoCellAnchor>
  <xdr:twoCellAnchor>
    <xdr:from>
      <xdr:col>3</xdr:col>
      <xdr:colOff>36792</xdr:colOff>
      <xdr:row>56</xdr:row>
      <xdr:rowOff>9526</xdr:rowOff>
    </xdr:from>
    <xdr:to>
      <xdr:col>12</xdr:col>
      <xdr:colOff>78441</xdr:colOff>
      <xdr:row>59</xdr:row>
      <xdr:rowOff>92823</xdr:rowOff>
    </xdr:to>
    <xdr:sp macro="" textlink="">
      <xdr:nvSpPr>
        <xdr:cNvPr id="49" name="Rectangle 1">
          <a:hlinkClick xmlns:r="http://schemas.openxmlformats.org/officeDocument/2006/relationships" r:id="rId10"/>
          <a:extLst>
            <a:ext uri="{FF2B5EF4-FFF2-40B4-BE49-F238E27FC236}">
              <a16:creationId xmlns:a16="http://schemas.microsoft.com/office/drawing/2014/main" id="{00000000-0008-0000-0000-000031000000}"/>
            </a:ext>
          </a:extLst>
        </xdr:cNvPr>
        <xdr:cNvSpPr/>
      </xdr:nvSpPr>
      <xdr:spPr>
        <a:xfrm>
          <a:off x="550545" y="11849100"/>
          <a:ext cx="1584960" cy="640715"/>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400" b="1"/>
            <a:t>RESUMEN (NIVEL DE PARQUE)</a:t>
          </a:r>
          <a:endParaRPr lang="en-GB" sz="1400" b="1" u="none">
            <a:solidFill>
              <a:schemeClr val="bg1"/>
            </a:solidFill>
            <a:effectLst/>
            <a:latin typeface="+mn-lt"/>
            <a:ea typeface="+mn-ea"/>
            <a:cs typeface="+mn-cs"/>
          </a:endParaRPr>
        </a:p>
      </xdr:txBody>
    </xdr:sp>
    <xdr:clientData fPrintsWithSheet="0"/>
  </xdr:twoCellAnchor>
  <xdr:twoCellAnchor editAs="oneCell">
    <xdr:from>
      <xdr:col>36</xdr:col>
      <xdr:colOff>100853</xdr:colOff>
      <xdr:row>82</xdr:row>
      <xdr:rowOff>85726</xdr:rowOff>
    </xdr:from>
    <xdr:to>
      <xdr:col>46</xdr:col>
      <xdr:colOff>44823</xdr:colOff>
      <xdr:row>90</xdr:row>
      <xdr:rowOff>107370</xdr:rowOff>
    </xdr:to>
    <xdr:pic>
      <xdr:nvPicPr>
        <xdr:cNvPr id="3" name="Picture 2">
          <a:hlinkClick xmlns:r="http://schemas.openxmlformats.org/officeDocument/2006/relationships" r:id="rId1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2"/>
        <a:stretch>
          <a:fillRect/>
        </a:stretch>
      </xdr:blipFill>
      <xdr:spPr>
        <a:xfrm>
          <a:off x="6272530" y="16920845"/>
          <a:ext cx="1658620" cy="1545590"/>
        </a:xfrm>
        <a:prstGeom prst="rect">
          <a:avLst/>
        </a:prstGeom>
      </xdr:spPr>
    </xdr:pic>
    <xdr:clientData/>
  </xdr:twoCellAnchor>
  <xdr:twoCellAnchor editAs="oneCell">
    <xdr:from>
      <xdr:col>9</xdr:col>
      <xdr:colOff>44824</xdr:colOff>
      <xdr:row>82</xdr:row>
      <xdr:rowOff>108884</xdr:rowOff>
    </xdr:from>
    <xdr:to>
      <xdr:col>16</xdr:col>
      <xdr:colOff>122518</xdr:colOff>
      <xdr:row>90</xdr:row>
      <xdr:rowOff>64228</xdr:rowOff>
    </xdr:to>
    <xdr:pic>
      <xdr:nvPicPr>
        <xdr:cNvPr id="22" name="Picture 21">
          <a:hlinkClick xmlns:r="http://schemas.openxmlformats.org/officeDocument/2006/relationships" r:id="rId13"/>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4"/>
        <a:stretch>
          <a:fillRect/>
        </a:stretch>
      </xdr:blipFill>
      <xdr:spPr>
        <a:xfrm>
          <a:off x="1587500" y="16943705"/>
          <a:ext cx="1277620" cy="1479550"/>
        </a:xfrm>
        <a:prstGeom prst="rect">
          <a:avLst/>
        </a:prstGeom>
        <a:effectLst>
          <a:outerShdw blurRad="190500" dir="2700000" algn="ctr" rotWithShape="0">
            <a:prstClr val="black">
              <a:alpha val="7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180040</xdr:colOff>
      <xdr:row>0</xdr:row>
      <xdr:rowOff>123264</xdr:rowOff>
    </xdr:from>
    <xdr:to>
      <xdr:col>5</xdr:col>
      <xdr:colOff>680357</xdr:colOff>
      <xdr:row>1</xdr:row>
      <xdr:rowOff>544232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8418830" y="123190"/>
          <a:ext cx="1871980" cy="699770"/>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i="0">
              <a:solidFill>
                <a:schemeClr val="lt1"/>
              </a:solidFill>
              <a:effectLst/>
              <a:latin typeface="+mn-lt"/>
              <a:ea typeface="+mn-ea"/>
              <a:cs typeface="+mn-cs"/>
            </a:rPr>
            <a:t>RESUMEN NIVEL DE EMPRESA</a:t>
          </a:r>
          <a:endParaRPr lang="en-US" sz="1600">
            <a:effectLst/>
          </a:endParaRPr>
        </a:p>
      </xdr:txBody>
    </xdr:sp>
    <xdr:clientData fPrintsWithSheet="0"/>
  </xdr:twoCellAnchor>
  <xdr:twoCellAnchor>
    <xdr:from>
      <xdr:col>3</xdr:col>
      <xdr:colOff>1693397</xdr:colOff>
      <xdr:row>0</xdr:row>
      <xdr:rowOff>113740</xdr:rowOff>
    </xdr:from>
    <xdr:to>
      <xdr:col>3</xdr:col>
      <xdr:colOff>3228975</xdr:colOff>
      <xdr:row>1</xdr:row>
      <xdr:rowOff>519954</xdr:rowOff>
    </xdr:to>
    <xdr:sp macro="" textlink="">
      <xdr:nvSpPr>
        <xdr:cNvPr id="3" name="Rectangle 1">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6760210" y="113665"/>
          <a:ext cx="1478915" cy="684530"/>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b="1" u="none">
              <a:solidFill>
                <a:schemeClr val="bg1"/>
              </a:solidFill>
              <a:effectLst/>
              <a:latin typeface="+mn-lt"/>
              <a:ea typeface="+mn-ea"/>
              <a:cs typeface="+mn-cs"/>
            </a:rPr>
            <a:t>INSTRUCCIONES</a:t>
          </a:r>
        </a:p>
      </xdr:txBody>
    </xdr:sp>
    <xdr:clientData fPrintsWithSheet="0"/>
  </xdr:twoCellAnchor>
  <xdr:twoCellAnchor>
    <xdr:from>
      <xdr:col>2</xdr:col>
      <xdr:colOff>1677708</xdr:colOff>
      <xdr:row>0</xdr:row>
      <xdr:rowOff>134471</xdr:rowOff>
    </xdr:from>
    <xdr:to>
      <xdr:col>3</xdr:col>
      <xdr:colOff>1436035</xdr:colOff>
      <xdr:row>1</xdr:row>
      <xdr:rowOff>468156</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4820920" y="133985"/>
          <a:ext cx="1682115" cy="612775"/>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a:solidFill>
              <a:sysClr val="windowText" lastClr="000000"/>
            </a:solidFill>
            <a:effectLst/>
          </a:endParaRPr>
        </a:p>
      </xdr:txBody>
    </xdr:sp>
    <xdr:clientData/>
  </xdr:twoCellAnchor>
  <xdr:twoCellAnchor>
    <xdr:from>
      <xdr:col>5</xdr:col>
      <xdr:colOff>851619</xdr:colOff>
      <xdr:row>0</xdr:row>
      <xdr:rowOff>126439</xdr:rowOff>
    </xdr:from>
    <xdr:to>
      <xdr:col>7</xdr:col>
      <xdr:colOff>485907</xdr:colOff>
      <xdr:row>1</xdr:row>
      <xdr:rowOff>534707</xdr:rowOff>
    </xdr:to>
    <xdr:sp macro="" textlink="">
      <xdr:nvSpPr>
        <xdr:cNvPr id="5" name="Rectangle 1">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10462260" y="126365"/>
          <a:ext cx="1729740" cy="687070"/>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solidFill>
                <a:schemeClr val="lt1"/>
              </a:solidFill>
              <a:effectLst/>
              <a:latin typeface="+mn-lt"/>
              <a:ea typeface="+mn-ea"/>
              <a:cs typeface="+mn-cs"/>
            </a:rPr>
            <a:t>RESUMEN (NIVEL DE PARQUE)</a:t>
          </a:r>
          <a:endParaRPr lang="en-US" sz="1600">
            <a:effectLst/>
          </a:endParaRPr>
        </a:p>
      </xdr:txBody>
    </xdr:sp>
    <xdr:clientData fPrintsWithSheet="0"/>
  </xdr:twoCellAnchor>
  <xdr:twoCellAnchor>
    <xdr:from>
      <xdr:col>10</xdr:col>
      <xdr:colOff>838200</xdr:colOff>
      <xdr:row>6</xdr:row>
      <xdr:rowOff>19050</xdr:rowOff>
    </xdr:from>
    <xdr:to>
      <xdr:col>11</xdr:col>
      <xdr:colOff>142875</xdr:colOff>
      <xdr:row>8</xdr:row>
      <xdr:rowOff>19050</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a:off x="15801975" y="1748155"/>
          <a:ext cx="676275" cy="466725"/>
        </a:xfrm>
        <a:prstGeom prst="straightConnector1">
          <a:avLst/>
        </a:prstGeom>
        <a:ln w="12700">
          <a:solidFill>
            <a:schemeClr val="bg2">
              <a:lumMod val="75000"/>
            </a:schemeClr>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2952565</xdr:colOff>
      <xdr:row>0</xdr:row>
      <xdr:rowOff>168088</xdr:rowOff>
    </xdr:from>
    <xdr:to>
      <xdr:col>2</xdr:col>
      <xdr:colOff>4497668</xdr:colOff>
      <xdr:row>1</xdr:row>
      <xdr:rowOff>617632</xdr:rowOff>
    </xdr:to>
    <xdr:sp macro="" textlink="">
      <xdr:nvSpPr>
        <xdr:cNvPr id="8" name="Rectangle 1">
          <a:hlinkClick xmlns:r="http://schemas.openxmlformats.org/officeDocument/2006/relationships" r:id="rId1"/>
          <a:extLst>
            <a:ext uri="{FF2B5EF4-FFF2-40B4-BE49-F238E27FC236}">
              <a16:creationId xmlns:a16="http://schemas.microsoft.com/office/drawing/2014/main" id="{00000000-0008-0000-0200-000008000000}"/>
            </a:ext>
          </a:extLst>
        </xdr:cNvPr>
        <xdr:cNvSpPr/>
      </xdr:nvSpPr>
      <xdr:spPr>
        <a:xfrm>
          <a:off x="5085715" y="167640"/>
          <a:ext cx="1544955" cy="685800"/>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b="1" u="none">
              <a:solidFill>
                <a:schemeClr val="bg1"/>
              </a:solidFill>
              <a:effectLst/>
              <a:latin typeface="+mn-lt"/>
              <a:ea typeface="+mn-ea"/>
              <a:cs typeface="+mn-cs"/>
            </a:rPr>
            <a:t>INSTRUCCIONES</a:t>
          </a:r>
        </a:p>
      </xdr:txBody>
    </xdr:sp>
    <xdr:clientData fPrintsWithSheet="0"/>
  </xdr:twoCellAnchor>
  <xdr:twoCellAnchor>
    <xdr:from>
      <xdr:col>3</xdr:col>
      <xdr:colOff>316939</xdr:colOff>
      <xdr:row>0</xdr:row>
      <xdr:rowOff>201706</xdr:rowOff>
    </xdr:from>
    <xdr:to>
      <xdr:col>3</xdr:col>
      <xdr:colOff>2155638</xdr:colOff>
      <xdr:row>1</xdr:row>
      <xdr:rowOff>618002</xdr:rowOff>
    </xdr:to>
    <xdr:sp macro="" textlink="">
      <xdr:nvSpPr>
        <xdr:cNvPr id="9" name="Rectangle 1">
          <a:hlinkClick xmlns:r="http://schemas.openxmlformats.org/officeDocument/2006/relationships" r:id="rId2"/>
          <a:extLst>
            <a:ext uri="{FF2B5EF4-FFF2-40B4-BE49-F238E27FC236}">
              <a16:creationId xmlns:a16="http://schemas.microsoft.com/office/drawing/2014/main" id="{00000000-0008-0000-0200-000009000000}"/>
            </a:ext>
          </a:extLst>
        </xdr:cNvPr>
        <xdr:cNvSpPr/>
      </xdr:nvSpPr>
      <xdr:spPr>
        <a:xfrm>
          <a:off x="8289290" y="201295"/>
          <a:ext cx="1750060" cy="652780"/>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400" b="1"/>
            <a:t>RESUMEN (NIVEL DE PARQUE)</a:t>
          </a:r>
          <a:endParaRPr lang="en-GB" sz="1400" b="1" u="none">
            <a:solidFill>
              <a:schemeClr val="bg1"/>
            </a:solidFill>
            <a:effectLst/>
            <a:latin typeface="+mn-lt"/>
            <a:ea typeface="+mn-ea"/>
            <a:cs typeface="+mn-cs"/>
          </a:endParaRPr>
        </a:p>
      </xdr:txBody>
    </xdr:sp>
    <xdr:clientData fPrintsWithSheet="0"/>
  </xdr:twoCellAnchor>
  <xdr:twoCellAnchor>
    <xdr:from>
      <xdr:col>2</xdr:col>
      <xdr:colOff>4667998</xdr:colOff>
      <xdr:row>0</xdr:row>
      <xdr:rowOff>190499</xdr:rowOff>
    </xdr:from>
    <xdr:to>
      <xdr:col>3</xdr:col>
      <xdr:colOff>115236</xdr:colOff>
      <xdr:row>1</xdr:row>
      <xdr:rowOff>629208</xdr:rowOff>
    </xdr:to>
    <xdr:sp macro="" textlink="">
      <xdr:nvSpPr>
        <xdr:cNvPr id="10" name="Rectangle 1">
          <a:hlinkClick xmlns:r="http://schemas.openxmlformats.org/officeDocument/2006/relationships" r:id="rId3"/>
          <a:extLst>
            <a:ext uri="{FF2B5EF4-FFF2-40B4-BE49-F238E27FC236}">
              <a16:creationId xmlns:a16="http://schemas.microsoft.com/office/drawing/2014/main" id="{00000000-0008-0000-0200-00000A000000}"/>
            </a:ext>
          </a:extLst>
        </xdr:cNvPr>
        <xdr:cNvSpPr/>
      </xdr:nvSpPr>
      <xdr:spPr>
        <a:xfrm>
          <a:off x="6801485" y="189865"/>
          <a:ext cx="1285875" cy="675005"/>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b="1" u="none">
              <a:solidFill>
                <a:schemeClr val="bg1"/>
              </a:solidFill>
              <a:effectLst/>
              <a:latin typeface="+mn-lt"/>
              <a:ea typeface="+mn-ea"/>
              <a:cs typeface="+mn-cs"/>
            </a:rPr>
            <a:t>MONITOREO</a:t>
          </a:r>
          <a:r>
            <a:rPr lang="en-GB" sz="1400" b="1" u="none" baseline="0">
              <a:solidFill>
                <a:schemeClr val="bg1"/>
              </a:solidFill>
              <a:effectLst/>
              <a:latin typeface="+mn-lt"/>
              <a:ea typeface="+mn-ea"/>
              <a:cs typeface="+mn-cs"/>
            </a:rPr>
            <a:t> DE RECP</a:t>
          </a:r>
          <a:endParaRPr lang="en-GB" sz="1400" b="1" u="none">
            <a:solidFill>
              <a:schemeClr val="bg1"/>
            </a:solidFill>
            <a:effectLst/>
            <a:latin typeface="+mn-lt"/>
            <a:ea typeface="+mn-ea"/>
            <a:cs typeface="+mn-cs"/>
          </a:endParaRPr>
        </a:p>
      </xdr:txBody>
    </xdr:sp>
    <xdr:clientData fPrintsWithSheet="0"/>
  </xdr:twoCellAnchor>
  <xdr:twoCellAnchor>
    <xdr:from>
      <xdr:col>1</xdr:col>
      <xdr:colOff>27268</xdr:colOff>
      <xdr:row>2</xdr:row>
      <xdr:rowOff>83297</xdr:rowOff>
    </xdr:from>
    <xdr:to>
      <xdr:col>4</xdr:col>
      <xdr:colOff>8030</xdr:colOff>
      <xdr:row>4</xdr:row>
      <xdr:rowOff>134471</xdr:rowOff>
    </xdr:to>
    <xdr:sp macro="" textlink="">
      <xdr:nvSpPr>
        <xdr:cNvPr id="11" name="Speech Bubble: Rectangle with Corners Rounded 10">
          <a:extLst>
            <a:ext uri="{FF2B5EF4-FFF2-40B4-BE49-F238E27FC236}">
              <a16:creationId xmlns:a16="http://schemas.microsoft.com/office/drawing/2014/main" id="{00000000-0008-0000-0200-00000B000000}"/>
            </a:ext>
          </a:extLst>
        </xdr:cNvPr>
        <xdr:cNvSpPr/>
      </xdr:nvSpPr>
      <xdr:spPr>
        <a:xfrm>
          <a:off x="160020" y="1100455"/>
          <a:ext cx="9886950" cy="355600"/>
        </a:xfrm>
        <a:prstGeom prst="wedgeRoundRectCallout">
          <a:avLst>
            <a:gd name="adj1" fmla="val 23543"/>
            <a:gd name="adj2" fmla="val 29057"/>
            <a:gd name="adj3" fmla="val 16667"/>
          </a:avLst>
        </a:prstGeom>
        <a:solidFill>
          <a:schemeClr val="accent2">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solidFill>
                <a:sysClr val="windowText" lastClr="000000"/>
              </a:solidFill>
            </a:rPr>
            <a:t>La hoja de trabajo se calcula automáticamente en función de la hoja de trabajo de monitoreo de RECP</a:t>
          </a:r>
          <a:endParaRPr lang="en-GB" sz="12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1418476</xdr:colOff>
      <xdr:row>0</xdr:row>
      <xdr:rowOff>190500</xdr:rowOff>
    </xdr:from>
    <xdr:to>
      <xdr:col>3</xdr:col>
      <xdr:colOff>1276350</xdr:colOff>
      <xdr:row>1</xdr:row>
      <xdr:rowOff>583640</xdr:rowOff>
    </xdr:to>
    <xdr:sp macro="" textlink="">
      <xdr:nvSpPr>
        <xdr:cNvPr id="6" name="Rectangle 1">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6094730" y="190500"/>
          <a:ext cx="1601470" cy="614680"/>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s-ES" sz="1400" b="1">
              <a:solidFill>
                <a:schemeClr val="lt1"/>
              </a:solidFill>
              <a:effectLst/>
              <a:latin typeface="+mn-lt"/>
              <a:ea typeface="+mn-ea"/>
              <a:cs typeface="+mn-cs"/>
            </a:rPr>
            <a:t>RESUMEN (NIVEL DE EMPRESA)</a:t>
          </a:r>
          <a:endParaRPr lang="en-US" sz="1400">
            <a:effectLst/>
          </a:endParaRPr>
        </a:p>
      </xdr:txBody>
    </xdr:sp>
    <xdr:clientData fPrintsWithSheet="0"/>
  </xdr:twoCellAnchor>
  <xdr:twoCellAnchor>
    <xdr:from>
      <xdr:col>1</xdr:col>
      <xdr:colOff>3248026</xdr:colOff>
      <xdr:row>0</xdr:row>
      <xdr:rowOff>209550</xdr:rowOff>
    </xdr:from>
    <xdr:to>
      <xdr:col>2</xdr:col>
      <xdr:colOff>1</xdr:colOff>
      <xdr:row>1</xdr:row>
      <xdr:rowOff>600075</xdr:rowOff>
    </xdr:to>
    <xdr:sp macro="" textlink="">
      <xdr:nvSpPr>
        <xdr:cNvPr id="7" name="Rectangle 1">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3381375" y="209550"/>
          <a:ext cx="1295400" cy="612140"/>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a:solidFill>
                <a:schemeClr val="bg1"/>
              </a:solidFill>
              <a:effectLst/>
              <a:latin typeface="+mn-lt"/>
              <a:ea typeface="+mn-ea"/>
              <a:cs typeface="+mn-cs"/>
            </a:rPr>
            <a:t>INSTRUCCIONES</a:t>
          </a:r>
        </a:p>
      </xdr:txBody>
    </xdr:sp>
    <xdr:clientData fPrintsWithSheet="0"/>
  </xdr:twoCellAnchor>
  <xdr:twoCellAnchor>
    <xdr:from>
      <xdr:col>2</xdr:col>
      <xdr:colOff>78628</xdr:colOff>
      <xdr:row>0</xdr:row>
      <xdr:rowOff>209550</xdr:rowOff>
    </xdr:from>
    <xdr:to>
      <xdr:col>2</xdr:col>
      <xdr:colOff>1320801</xdr:colOff>
      <xdr:row>1</xdr:row>
      <xdr:rowOff>590550</xdr:rowOff>
    </xdr:to>
    <xdr:sp macro="" textlink="">
      <xdr:nvSpPr>
        <xdr:cNvPr id="8" name="Rectangle 1">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4754880" y="209550"/>
          <a:ext cx="1242695" cy="602615"/>
        </a:xfrm>
        <a:prstGeom prst="roundRect">
          <a:avLst/>
        </a:prstGeom>
        <a:solidFill>
          <a:srgbClr val="D92D20"/>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GB" sz="1400" b="1">
              <a:solidFill>
                <a:schemeClr val="lt1"/>
              </a:solidFill>
              <a:effectLst/>
              <a:latin typeface="+mn-lt"/>
              <a:ea typeface="+mn-ea"/>
              <a:cs typeface="+mn-cs"/>
            </a:rPr>
            <a:t>MONITOREO</a:t>
          </a:r>
          <a:r>
            <a:rPr lang="en-GB" sz="1400" b="1" baseline="0">
              <a:solidFill>
                <a:schemeClr val="lt1"/>
              </a:solidFill>
              <a:effectLst/>
              <a:latin typeface="+mn-lt"/>
              <a:ea typeface="+mn-ea"/>
              <a:cs typeface="+mn-cs"/>
            </a:rPr>
            <a:t> DE RECP</a:t>
          </a:r>
          <a:endParaRPr lang="en-US" sz="1400">
            <a:effectLst/>
          </a:endParaRPr>
        </a:p>
      </xdr:txBody>
    </xdr:sp>
    <xdr:clientData fPrintsWithSheet="0"/>
  </xdr:twoCellAnchor>
  <xdr:twoCellAnchor>
    <xdr:from>
      <xdr:col>0</xdr:col>
      <xdr:colOff>123825</xdr:colOff>
      <xdr:row>2</xdr:row>
      <xdr:rowOff>95251</xdr:rowOff>
    </xdr:from>
    <xdr:to>
      <xdr:col>3</xdr:col>
      <xdr:colOff>1323975</xdr:colOff>
      <xdr:row>4</xdr:row>
      <xdr:rowOff>92075</xdr:rowOff>
    </xdr:to>
    <xdr:sp macro="" textlink="">
      <xdr:nvSpPr>
        <xdr:cNvPr id="12" name="Speech Bubble: Rectangle with Corners Rounded 11">
          <a:extLst>
            <a:ext uri="{FF2B5EF4-FFF2-40B4-BE49-F238E27FC236}">
              <a16:creationId xmlns:a16="http://schemas.microsoft.com/office/drawing/2014/main" id="{00000000-0008-0000-0300-00000C000000}"/>
            </a:ext>
          </a:extLst>
        </xdr:cNvPr>
        <xdr:cNvSpPr/>
      </xdr:nvSpPr>
      <xdr:spPr>
        <a:xfrm>
          <a:off x="123825" y="1090930"/>
          <a:ext cx="7620000" cy="301625"/>
        </a:xfrm>
        <a:prstGeom prst="wedgeRoundRectCallout">
          <a:avLst>
            <a:gd name="adj1" fmla="val 23543"/>
            <a:gd name="adj2" fmla="val 29057"/>
            <a:gd name="adj3" fmla="val 16667"/>
          </a:avLst>
        </a:prstGeom>
        <a:solidFill>
          <a:schemeClr val="accent2">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b="1">
              <a:solidFill>
                <a:sysClr val="windowText" lastClr="000000"/>
              </a:solidFill>
            </a:rPr>
            <a:t>La hoja de trabajo se calcula automáticamente en función de la hoja de trabajo de monitoreo de RECP</a:t>
          </a:r>
          <a:endParaRPr lang="en-GB" sz="1100" b="1">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Cesar Barahona" id="{685C4FAC-26AC-4487-8AEE-0B646D548B0A}" userId="dadbc42e1ad45017" providerId="Windows Live"/>
</personList>
</file>

<file path=xl/theme/theme1.xml><?xml version="1.0" encoding="utf-8"?>
<a:theme xmlns:a="http://schemas.openxmlformats.org/drawingml/2006/main" name="Office-Design">
  <a:themeElements>
    <a:clrScheme name="UNIDO Graphs">
      <a:dk1>
        <a:srgbClr val="000000"/>
      </a:dk1>
      <a:lt1>
        <a:sysClr val="window" lastClr="FFFFFF"/>
      </a:lt1>
      <a:dk2>
        <a:srgbClr val="005394"/>
      </a:dk2>
      <a:lt2>
        <a:srgbClr val="BBDDEA"/>
      </a:lt2>
      <a:accent1>
        <a:srgbClr val="336A24"/>
      </a:accent1>
      <a:accent2>
        <a:srgbClr val="C55B25"/>
      </a:accent2>
      <a:accent3>
        <a:srgbClr val="880E1B"/>
      </a:accent3>
      <a:accent4>
        <a:srgbClr val="4C1966"/>
      </a:accent4>
      <a:accent5>
        <a:srgbClr val="66B42D"/>
      </a:accent5>
      <a:accent6>
        <a:srgbClr val="0096D6"/>
      </a:accent6>
      <a:hlink>
        <a:srgbClr val="0000FF"/>
      </a:hlink>
      <a:folHlink>
        <a:srgbClr val="4C277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2" dT="2020-05-11T14:24:31.87" personId="{685C4FAC-26AC-4487-8AEE-0B646D548B0A}" id="{6048653D-B055-4F8B-BF6E-DC600A05E283}">
    <text>Wrong Transaltion: Should say Monitoreo de RECP not Monitoreo de Recepcion. I could not edit the text box</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32D20"/>
    <pageSetUpPr fitToPage="1"/>
  </sheetPr>
  <dimension ref="B1:DK129"/>
  <sheetViews>
    <sheetView showGridLines="0" showRowColHeaders="0" zoomScale="115" zoomScaleNormal="115" workbookViewId="0">
      <pane ySplit="2" topLeftCell="A21" activePane="bottomLeft" state="frozen"/>
      <selection pane="bottomLeft" activeCell="R22" sqref="R22:AY49"/>
    </sheetView>
  </sheetViews>
  <sheetFormatPr defaultColWidth="2.54296875" defaultRowHeight="14.5"/>
  <sheetData>
    <row r="1" spans="2:93" s="1" customFormat="1" ht="13" customHeight="1"/>
    <row r="2" spans="2:93" s="1" customFormat="1" ht="36" customHeight="1">
      <c r="B2" s="174" t="s">
        <v>0</v>
      </c>
      <c r="C2" s="175"/>
      <c r="D2" s="175"/>
      <c r="E2" s="175"/>
      <c r="F2" s="175"/>
    </row>
    <row r="3" spans="2:93" s="170" customFormat="1" ht="9.65" customHeight="1">
      <c r="B3" s="176"/>
      <c r="C3" s="176"/>
      <c r="D3" s="176"/>
      <c r="E3" s="176"/>
      <c r="F3" s="176"/>
    </row>
    <row r="4" spans="2:93" s="171" customFormat="1" ht="18" customHeight="1">
      <c r="B4" s="238" t="s">
        <v>1</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G4" s="239"/>
      <c r="CH4" s="239"/>
      <c r="CI4" s="239"/>
      <c r="CJ4" s="239"/>
      <c r="CK4" s="239"/>
      <c r="CL4" s="239"/>
      <c r="CM4" s="239"/>
      <c r="CN4" s="239"/>
      <c r="CO4" s="240"/>
    </row>
    <row r="5" spans="2:93" s="171" customFormat="1" ht="5.15" customHeight="1">
      <c r="B5" s="177"/>
      <c r="C5" s="178"/>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201"/>
    </row>
    <row r="6" spans="2:93" s="171" customFormat="1" ht="33.65" customHeight="1">
      <c r="B6" s="241" t="s">
        <v>165</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3"/>
    </row>
    <row r="7" spans="2:93" s="171" customFormat="1">
      <c r="B7" s="182"/>
      <c r="C7" s="183"/>
    </row>
    <row r="8" spans="2:93" s="172" customFormat="1" ht="16" customHeight="1">
      <c r="B8" s="238" t="s">
        <v>2</v>
      </c>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239"/>
      <c r="BQ8" s="239"/>
      <c r="BR8" s="239"/>
      <c r="BS8" s="239"/>
      <c r="BT8" s="239"/>
      <c r="BU8" s="239"/>
      <c r="BV8" s="239"/>
      <c r="BW8" s="239"/>
      <c r="BX8" s="239"/>
      <c r="BY8" s="239"/>
      <c r="BZ8" s="239"/>
      <c r="CA8" s="239"/>
      <c r="CB8" s="239"/>
      <c r="CC8" s="239"/>
      <c r="CD8" s="239"/>
      <c r="CE8" s="239"/>
      <c r="CF8" s="239"/>
      <c r="CG8" s="239"/>
      <c r="CH8" s="239"/>
      <c r="CI8" s="239"/>
      <c r="CJ8" s="239"/>
      <c r="CK8" s="239"/>
      <c r="CL8" s="239"/>
      <c r="CM8" s="239"/>
      <c r="CN8" s="239"/>
      <c r="CO8" s="240"/>
    </row>
    <row r="9" spans="2:93" s="172" customFormat="1" ht="5.15" customHeight="1">
      <c r="B9" s="184"/>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5"/>
      <c r="CF9" s="185"/>
      <c r="CG9" s="185"/>
      <c r="CH9" s="185"/>
      <c r="CI9" s="185"/>
      <c r="CJ9" s="185"/>
      <c r="CK9" s="185"/>
      <c r="CL9" s="185"/>
      <c r="CM9" s="185"/>
      <c r="CN9" s="185"/>
      <c r="CO9" s="202"/>
    </row>
    <row r="10" spans="2:93" s="173" customFormat="1" ht="36" customHeight="1">
      <c r="B10" s="241" t="s">
        <v>3</v>
      </c>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c r="BY10" s="242"/>
      <c r="BZ10" s="242"/>
      <c r="CA10" s="242"/>
      <c r="CB10" s="242"/>
      <c r="CC10" s="242"/>
      <c r="CD10" s="242"/>
      <c r="CE10" s="242"/>
      <c r="CF10" s="242"/>
      <c r="CG10" s="242"/>
      <c r="CH10" s="242"/>
      <c r="CI10" s="242"/>
      <c r="CJ10" s="242"/>
      <c r="CK10" s="242"/>
      <c r="CL10" s="242"/>
      <c r="CM10" s="242"/>
      <c r="CN10" s="242"/>
      <c r="CO10" s="243"/>
    </row>
    <row r="11" spans="2:93" s="173" customFormat="1">
      <c r="B11" s="182"/>
      <c r="C11" s="186"/>
      <c r="D11" s="186"/>
      <c r="E11" s="186"/>
      <c r="F11" s="186"/>
      <c r="G11" s="186"/>
      <c r="H11" s="186"/>
      <c r="I11" s="186"/>
    </row>
    <row r="12" spans="2:93" s="173" customFormat="1" ht="18" customHeight="1">
      <c r="B12" s="238" t="s">
        <v>4</v>
      </c>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CA12" s="239"/>
      <c r="CB12" s="239"/>
      <c r="CC12" s="239"/>
      <c r="CD12" s="239"/>
      <c r="CE12" s="239"/>
      <c r="CF12" s="239"/>
      <c r="CG12" s="239"/>
      <c r="CH12" s="239"/>
      <c r="CI12" s="239"/>
      <c r="CJ12" s="239"/>
      <c r="CK12" s="239"/>
      <c r="CL12" s="239"/>
      <c r="CM12" s="239"/>
      <c r="CN12" s="239"/>
      <c r="CO12" s="240"/>
    </row>
    <row r="13" spans="2:93" s="173" customFormat="1" ht="5.15" customHeight="1">
      <c r="B13" s="177"/>
      <c r="C13" s="187"/>
      <c r="D13" s="187"/>
      <c r="E13" s="187"/>
      <c r="F13" s="187"/>
      <c r="G13" s="187"/>
      <c r="H13" s="187"/>
      <c r="I13" s="18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7"/>
      <c r="CE13" s="197"/>
      <c r="CF13" s="197"/>
      <c r="CG13" s="197"/>
      <c r="CH13" s="197"/>
      <c r="CI13" s="197"/>
      <c r="CJ13" s="197"/>
      <c r="CK13" s="197"/>
      <c r="CL13" s="197"/>
      <c r="CM13" s="197"/>
      <c r="CN13" s="197"/>
      <c r="CO13" s="203"/>
    </row>
    <row r="14" spans="2:93" s="173" customFormat="1" ht="14.5" customHeight="1">
      <c r="B14" s="260" t="s">
        <v>5</v>
      </c>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258"/>
      <c r="CF14" s="258"/>
      <c r="CG14" s="258"/>
      <c r="CH14" s="258"/>
      <c r="CI14" s="258"/>
      <c r="CJ14" s="258"/>
      <c r="CK14" s="258"/>
      <c r="CL14" s="258"/>
      <c r="CM14" s="258"/>
      <c r="CN14" s="258"/>
      <c r="CO14" s="261"/>
    </row>
    <row r="15" spans="2:93" s="173" customFormat="1">
      <c r="B15" s="260"/>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c r="CK15" s="258"/>
      <c r="CL15" s="258"/>
      <c r="CM15" s="258"/>
      <c r="CN15" s="258"/>
      <c r="CO15" s="261"/>
    </row>
    <row r="16" spans="2:93" s="173" customFormat="1">
      <c r="B16" s="260"/>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c r="CH16" s="258"/>
      <c r="CI16" s="258"/>
      <c r="CJ16" s="258"/>
      <c r="CK16" s="258"/>
      <c r="CL16" s="258"/>
      <c r="CM16" s="258"/>
      <c r="CN16" s="258"/>
      <c r="CO16" s="261"/>
    </row>
    <row r="17" spans="2:115" s="173" customFormat="1">
      <c r="B17" s="260"/>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c r="CH17" s="258"/>
      <c r="CI17" s="258"/>
      <c r="CJ17" s="258"/>
      <c r="CK17" s="258"/>
      <c r="CL17" s="258"/>
      <c r="CM17" s="258"/>
      <c r="CN17" s="258"/>
      <c r="CO17" s="261"/>
    </row>
    <row r="18" spans="2:115" s="173" customFormat="1" ht="14.5" customHeight="1">
      <c r="B18" s="260"/>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c r="BX18" s="258"/>
      <c r="BY18" s="258"/>
      <c r="BZ18" s="258"/>
      <c r="CA18" s="258"/>
      <c r="CB18" s="258"/>
      <c r="CC18" s="258"/>
      <c r="CD18" s="258"/>
      <c r="CE18" s="258"/>
      <c r="CF18" s="258"/>
      <c r="CG18" s="258"/>
      <c r="CH18" s="258"/>
      <c r="CI18" s="258"/>
      <c r="CJ18" s="258"/>
      <c r="CK18" s="258"/>
      <c r="CL18" s="258"/>
      <c r="CM18" s="258"/>
      <c r="CN18" s="258"/>
      <c r="CO18" s="261"/>
    </row>
    <row r="19" spans="2:115" s="173" customFormat="1">
      <c r="B19" s="177"/>
      <c r="C19" s="187"/>
      <c r="D19" s="187"/>
      <c r="E19" s="187"/>
      <c r="F19" s="187"/>
      <c r="G19" s="187"/>
      <c r="H19" s="187"/>
      <c r="I19" s="18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7"/>
      <c r="CE19" s="197"/>
      <c r="CF19" s="197"/>
      <c r="CG19" s="197"/>
      <c r="CH19" s="197"/>
      <c r="CI19" s="197"/>
      <c r="CJ19" s="197"/>
      <c r="CK19" s="197"/>
      <c r="CL19" s="197"/>
      <c r="CM19" s="197"/>
      <c r="CN19" s="197"/>
      <c r="CO19" s="203"/>
      <c r="CQ19" s="204"/>
      <c r="CR19" s="197"/>
      <c r="CS19" s="197"/>
      <c r="CT19" s="197"/>
      <c r="CU19" s="197"/>
      <c r="CV19" s="197"/>
      <c r="CW19" s="197"/>
      <c r="CX19" s="197"/>
      <c r="CY19" s="197"/>
      <c r="CZ19" s="197"/>
      <c r="DA19" s="197"/>
      <c r="DB19" s="197"/>
      <c r="DC19" s="197"/>
      <c r="DD19" s="197"/>
      <c r="DE19" s="197"/>
      <c r="DF19" s="197"/>
      <c r="DG19" s="197"/>
      <c r="DH19" s="197"/>
      <c r="DI19" s="197"/>
      <c r="DJ19" s="197"/>
      <c r="DK19" s="197"/>
    </row>
    <row r="20" spans="2:115" s="173" customFormat="1" ht="18.5">
      <c r="B20" s="177"/>
      <c r="C20" s="244" t="s">
        <v>6</v>
      </c>
      <c r="D20" s="244"/>
      <c r="E20" s="244"/>
      <c r="F20" s="244"/>
      <c r="G20" s="244"/>
      <c r="H20" s="244"/>
      <c r="I20" s="244"/>
      <c r="J20" s="244"/>
      <c r="K20" s="244"/>
      <c r="L20" s="244"/>
      <c r="M20" s="244"/>
      <c r="N20" s="244"/>
      <c r="O20" s="197"/>
      <c r="P20" s="197"/>
      <c r="Q20" s="197"/>
      <c r="R20" s="245" t="s">
        <v>7</v>
      </c>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197"/>
      <c r="BA20" s="197"/>
      <c r="BB20" s="197"/>
      <c r="BC20" s="246" t="s">
        <v>8</v>
      </c>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6"/>
      <c r="CM20" s="246"/>
      <c r="CN20" s="246"/>
      <c r="CO20" s="203"/>
      <c r="CQ20" s="204"/>
    </row>
    <row r="21" spans="2:115" s="173" customFormat="1">
      <c r="B21" s="177"/>
      <c r="C21" s="187"/>
      <c r="D21" s="187"/>
      <c r="E21" s="187"/>
      <c r="F21" s="187"/>
      <c r="G21" s="187"/>
      <c r="H21" s="187"/>
      <c r="I21" s="18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203"/>
      <c r="CQ21" s="204"/>
      <c r="CR21" s="197"/>
      <c r="CS21" s="197"/>
      <c r="CT21" s="197"/>
      <c r="CU21" s="197"/>
      <c r="CV21" s="197"/>
      <c r="CW21" s="197"/>
      <c r="CX21" s="197"/>
      <c r="CY21" s="197"/>
      <c r="CZ21" s="197"/>
      <c r="DA21" s="197"/>
      <c r="DB21" s="197"/>
      <c r="DC21" s="197"/>
      <c r="DD21" s="197"/>
      <c r="DE21" s="197"/>
      <c r="DF21" s="197"/>
      <c r="DG21" s="197"/>
      <c r="DH21" s="197"/>
      <c r="DI21" s="197"/>
      <c r="DJ21" s="197"/>
      <c r="DK21" s="197"/>
    </row>
    <row r="22" spans="2:115" s="173" customFormat="1" ht="18.5">
      <c r="B22" s="177"/>
      <c r="C22" s="247" t="s">
        <v>9</v>
      </c>
      <c r="D22" s="248"/>
      <c r="E22" s="248"/>
      <c r="F22" s="248"/>
      <c r="G22" s="248"/>
      <c r="H22" s="248"/>
      <c r="I22" s="248"/>
      <c r="J22" s="248"/>
      <c r="K22" s="248"/>
      <c r="L22" s="248"/>
      <c r="M22" s="248"/>
      <c r="N22" s="249"/>
      <c r="O22" s="197"/>
      <c r="P22" s="197"/>
      <c r="Q22" s="197"/>
      <c r="R22" s="262" t="s">
        <v>166</v>
      </c>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4"/>
      <c r="AZ22" s="197"/>
      <c r="BA22" s="197"/>
      <c r="BB22" s="197"/>
      <c r="CO22" s="203"/>
      <c r="CQ22" s="204"/>
    </row>
    <row r="23" spans="2:115" s="173" customFormat="1">
      <c r="B23" s="177"/>
      <c r="C23" s="291"/>
      <c r="D23" s="292"/>
      <c r="E23" s="292"/>
      <c r="F23" s="292"/>
      <c r="G23" s="292"/>
      <c r="H23" s="292"/>
      <c r="I23" s="292"/>
      <c r="J23" s="292"/>
      <c r="K23" s="292"/>
      <c r="L23" s="292"/>
      <c r="M23" s="292"/>
      <c r="N23" s="293"/>
      <c r="O23" s="197"/>
      <c r="P23" s="197"/>
      <c r="Q23" s="197"/>
      <c r="R23" s="265"/>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197"/>
      <c r="BA23" s="197"/>
      <c r="BB23" s="197"/>
      <c r="CO23" s="203"/>
      <c r="CQ23" s="204"/>
    </row>
    <row r="24" spans="2:115" s="173" customFormat="1" ht="14.5" customHeight="1">
      <c r="B24" s="177"/>
      <c r="C24" s="291"/>
      <c r="D24" s="292"/>
      <c r="E24" s="292"/>
      <c r="F24" s="292"/>
      <c r="G24" s="292"/>
      <c r="H24" s="292"/>
      <c r="I24" s="292"/>
      <c r="J24" s="292"/>
      <c r="K24" s="292"/>
      <c r="L24" s="292"/>
      <c r="M24" s="292"/>
      <c r="N24" s="293"/>
      <c r="O24" s="197"/>
      <c r="P24" s="197"/>
      <c r="Q24" s="197"/>
      <c r="R24" s="265"/>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7"/>
      <c r="AZ24" s="197"/>
      <c r="BA24" s="197"/>
      <c r="BB24" s="197"/>
      <c r="CO24" s="203"/>
      <c r="CQ24" s="204"/>
    </row>
    <row r="25" spans="2:115" s="173" customFormat="1">
      <c r="B25" s="177"/>
      <c r="C25" s="291"/>
      <c r="D25" s="292"/>
      <c r="E25" s="292"/>
      <c r="F25" s="292"/>
      <c r="G25" s="292"/>
      <c r="H25" s="292"/>
      <c r="I25" s="292"/>
      <c r="J25" s="292"/>
      <c r="K25" s="292"/>
      <c r="L25" s="292"/>
      <c r="M25" s="292"/>
      <c r="N25" s="293"/>
      <c r="O25" s="197"/>
      <c r="P25" s="197"/>
      <c r="Q25" s="197"/>
      <c r="R25" s="265"/>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7"/>
      <c r="AZ25" s="197"/>
      <c r="BA25" s="197"/>
      <c r="BB25" s="197"/>
      <c r="CO25" s="203"/>
      <c r="CQ25" s="204"/>
    </row>
    <row r="26" spans="2:115" s="173" customFormat="1" ht="14.5" customHeight="1">
      <c r="B26" s="177"/>
      <c r="C26" s="291"/>
      <c r="D26" s="292"/>
      <c r="E26" s="292"/>
      <c r="F26" s="292"/>
      <c r="G26" s="292"/>
      <c r="H26" s="292"/>
      <c r="I26" s="292"/>
      <c r="J26" s="292"/>
      <c r="K26" s="292"/>
      <c r="L26" s="292"/>
      <c r="M26" s="292"/>
      <c r="N26" s="293"/>
      <c r="O26" s="197"/>
      <c r="P26" s="197"/>
      <c r="Q26" s="197"/>
      <c r="R26" s="265"/>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7"/>
      <c r="AZ26" s="197"/>
      <c r="BA26" s="197"/>
      <c r="BB26" s="197"/>
      <c r="CO26" s="203"/>
      <c r="CQ26" s="204"/>
    </row>
    <row r="27" spans="2:115" s="173" customFormat="1">
      <c r="B27" s="177"/>
      <c r="C27" s="291"/>
      <c r="D27" s="292"/>
      <c r="E27" s="292"/>
      <c r="F27" s="292"/>
      <c r="G27" s="292"/>
      <c r="H27" s="292"/>
      <c r="I27" s="292"/>
      <c r="J27" s="292"/>
      <c r="K27" s="292"/>
      <c r="L27" s="292"/>
      <c r="M27" s="292"/>
      <c r="N27" s="293"/>
      <c r="O27" s="197"/>
      <c r="P27" s="197"/>
      <c r="Q27" s="197"/>
      <c r="R27" s="265"/>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7"/>
      <c r="AZ27" s="197"/>
      <c r="BA27" s="197"/>
      <c r="BB27" s="197"/>
      <c r="CO27" s="203"/>
      <c r="CQ27" s="204"/>
    </row>
    <row r="28" spans="2:115" s="173" customFormat="1" ht="15" customHeight="1">
      <c r="B28" s="177"/>
      <c r="C28" s="291"/>
      <c r="D28" s="292"/>
      <c r="E28" s="292"/>
      <c r="F28" s="292"/>
      <c r="G28" s="292"/>
      <c r="H28" s="292"/>
      <c r="I28" s="292"/>
      <c r="J28" s="292"/>
      <c r="K28" s="292"/>
      <c r="L28" s="292"/>
      <c r="M28" s="292"/>
      <c r="N28" s="293"/>
      <c r="O28" s="197"/>
      <c r="P28" s="197"/>
      <c r="Q28" s="197"/>
      <c r="R28" s="265"/>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7"/>
      <c r="AZ28" s="197"/>
      <c r="BA28" s="197"/>
      <c r="BB28" s="197"/>
      <c r="BM28" s="280" t="s">
        <v>10</v>
      </c>
      <c r="BN28" s="281"/>
      <c r="BO28" s="281"/>
      <c r="BP28" s="281"/>
      <c r="BQ28" s="281"/>
      <c r="BR28" s="281"/>
      <c r="BS28" s="281"/>
      <c r="BT28" s="281"/>
      <c r="BU28" s="281"/>
      <c r="BV28" s="281"/>
      <c r="BW28" s="281"/>
      <c r="BX28" s="281"/>
      <c r="BY28" s="281"/>
      <c r="BZ28" s="282"/>
      <c r="CA28" s="280" t="s">
        <v>11</v>
      </c>
      <c r="CB28" s="281"/>
      <c r="CC28" s="281"/>
      <c r="CD28" s="281"/>
      <c r="CE28" s="281"/>
      <c r="CF28" s="281"/>
      <c r="CG28" s="281"/>
      <c r="CH28" s="281"/>
      <c r="CI28" s="281"/>
      <c r="CJ28" s="281"/>
      <c r="CK28" s="281"/>
      <c r="CL28" s="281"/>
      <c r="CM28" s="281"/>
      <c r="CN28" s="282"/>
      <c r="CO28" s="203"/>
      <c r="CQ28" s="204"/>
    </row>
    <row r="29" spans="2:115" s="173" customFormat="1">
      <c r="B29" s="177"/>
      <c r="C29" s="291"/>
      <c r="D29" s="292"/>
      <c r="E29" s="292"/>
      <c r="F29" s="292"/>
      <c r="G29" s="292"/>
      <c r="H29" s="292"/>
      <c r="I29" s="292"/>
      <c r="J29" s="292"/>
      <c r="K29" s="292"/>
      <c r="L29" s="292"/>
      <c r="M29" s="292"/>
      <c r="N29" s="293"/>
      <c r="O29" s="197"/>
      <c r="P29" s="197"/>
      <c r="Q29" s="197"/>
      <c r="R29" s="265"/>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7"/>
      <c r="AZ29" s="197"/>
      <c r="BA29" s="197"/>
      <c r="BB29" s="197"/>
      <c r="BM29" s="286"/>
      <c r="BN29" s="287"/>
      <c r="BO29" s="287"/>
      <c r="BP29" s="287"/>
      <c r="BQ29" s="287"/>
      <c r="BR29" s="287"/>
      <c r="BS29" s="287"/>
      <c r="BT29" s="287"/>
      <c r="BU29" s="287"/>
      <c r="BV29" s="287"/>
      <c r="BW29" s="287"/>
      <c r="BX29" s="287"/>
      <c r="BY29" s="287"/>
      <c r="BZ29" s="288"/>
      <c r="CA29" s="286"/>
      <c r="CB29" s="287"/>
      <c r="CC29" s="287"/>
      <c r="CD29" s="287"/>
      <c r="CE29" s="287"/>
      <c r="CF29" s="287"/>
      <c r="CG29" s="287"/>
      <c r="CH29" s="287"/>
      <c r="CI29" s="287"/>
      <c r="CJ29" s="287"/>
      <c r="CK29" s="287"/>
      <c r="CL29" s="287"/>
      <c r="CM29" s="287"/>
      <c r="CN29" s="288"/>
      <c r="CO29" s="203"/>
      <c r="CQ29" s="204"/>
    </row>
    <row r="30" spans="2:115" s="173" customFormat="1" ht="15" customHeight="1">
      <c r="B30" s="177"/>
      <c r="C30" s="291"/>
      <c r="D30" s="292"/>
      <c r="E30" s="292"/>
      <c r="F30" s="292"/>
      <c r="G30" s="292"/>
      <c r="H30" s="292"/>
      <c r="I30" s="292"/>
      <c r="J30" s="292"/>
      <c r="K30" s="292"/>
      <c r="L30" s="292"/>
      <c r="M30" s="292"/>
      <c r="N30" s="293"/>
      <c r="O30" s="197"/>
      <c r="P30" s="197"/>
      <c r="Q30" s="197"/>
      <c r="R30" s="265"/>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7"/>
      <c r="AZ30" s="197"/>
      <c r="BA30" s="197"/>
      <c r="BB30" s="197"/>
      <c r="BC30" s="271" t="s">
        <v>12</v>
      </c>
      <c r="BD30" s="272"/>
      <c r="BE30" s="272"/>
      <c r="BF30" s="272"/>
      <c r="BG30" s="272"/>
      <c r="BH30" s="272"/>
      <c r="BI30" s="272"/>
      <c r="BJ30" s="272"/>
      <c r="BK30" s="272"/>
      <c r="BL30" s="273"/>
      <c r="BM30" s="280" t="s">
        <v>13</v>
      </c>
      <c r="BN30" s="281"/>
      <c r="BO30" s="281"/>
      <c r="BP30" s="281"/>
      <c r="BQ30" s="281"/>
      <c r="BR30" s="281"/>
      <c r="BS30" s="282"/>
      <c r="BT30" s="280" t="s">
        <v>14</v>
      </c>
      <c r="BU30" s="281"/>
      <c r="BV30" s="281"/>
      <c r="BW30" s="281"/>
      <c r="BX30" s="281"/>
      <c r="BY30" s="281"/>
      <c r="BZ30" s="282"/>
      <c r="CA30" s="280" t="s">
        <v>13</v>
      </c>
      <c r="CB30" s="281"/>
      <c r="CC30" s="281"/>
      <c r="CD30" s="281"/>
      <c r="CE30" s="281"/>
      <c r="CF30" s="281"/>
      <c r="CG30" s="282"/>
      <c r="CH30" s="280" t="s">
        <v>14</v>
      </c>
      <c r="CI30" s="281"/>
      <c r="CJ30" s="281"/>
      <c r="CK30" s="281"/>
      <c r="CL30" s="281"/>
      <c r="CM30" s="281"/>
      <c r="CN30" s="282"/>
      <c r="CO30" s="203"/>
      <c r="CQ30" s="204"/>
    </row>
    <row r="31" spans="2:115" s="173" customFormat="1" ht="15" customHeight="1">
      <c r="B31" s="177"/>
      <c r="C31" s="291"/>
      <c r="D31" s="292"/>
      <c r="E31" s="292"/>
      <c r="F31" s="292"/>
      <c r="G31" s="292"/>
      <c r="H31" s="292"/>
      <c r="I31" s="292"/>
      <c r="J31" s="292"/>
      <c r="K31" s="292"/>
      <c r="L31" s="292"/>
      <c r="M31" s="292"/>
      <c r="N31" s="293"/>
      <c r="O31" s="197"/>
      <c r="P31" s="197"/>
      <c r="Q31" s="197"/>
      <c r="R31" s="265"/>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7"/>
      <c r="AZ31" s="197"/>
      <c r="BA31" s="197"/>
      <c r="BB31" s="197"/>
      <c r="BC31" s="274"/>
      <c r="BD31" s="275"/>
      <c r="BE31" s="275"/>
      <c r="BF31" s="275"/>
      <c r="BG31" s="275"/>
      <c r="BH31" s="275"/>
      <c r="BI31" s="275"/>
      <c r="BJ31" s="275"/>
      <c r="BK31" s="275"/>
      <c r="BL31" s="276"/>
      <c r="BM31" s="283"/>
      <c r="BN31" s="284"/>
      <c r="BO31" s="284"/>
      <c r="BP31" s="284"/>
      <c r="BQ31" s="284"/>
      <c r="BR31" s="284"/>
      <c r="BS31" s="285"/>
      <c r="BT31" s="283"/>
      <c r="BU31" s="284"/>
      <c r="BV31" s="284"/>
      <c r="BW31" s="284"/>
      <c r="BX31" s="284"/>
      <c r="BY31" s="284"/>
      <c r="BZ31" s="285"/>
      <c r="CA31" s="283"/>
      <c r="CB31" s="284"/>
      <c r="CC31" s="284"/>
      <c r="CD31" s="284"/>
      <c r="CE31" s="284"/>
      <c r="CF31" s="284"/>
      <c r="CG31" s="285"/>
      <c r="CH31" s="283"/>
      <c r="CI31" s="284"/>
      <c r="CJ31" s="284"/>
      <c r="CK31" s="284"/>
      <c r="CL31" s="284"/>
      <c r="CM31" s="284"/>
      <c r="CN31" s="285"/>
      <c r="CO31" s="203"/>
      <c r="CQ31" s="204"/>
    </row>
    <row r="32" spans="2:115" s="173" customFormat="1">
      <c r="B32" s="177"/>
      <c r="C32" s="291"/>
      <c r="D32" s="292"/>
      <c r="E32" s="292"/>
      <c r="F32" s="292"/>
      <c r="G32" s="292"/>
      <c r="H32" s="292"/>
      <c r="I32" s="292"/>
      <c r="J32" s="292"/>
      <c r="K32" s="292"/>
      <c r="L32" s="292"/>
      <c r="M32" s="292"/>
      <c r="N32" s="293"/>
      <c r="O32" s="197"/>
      <c r="P32" s="197"/>
      <c r="Q32" s="197"/>
      <c r="R32" s="265"/>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7"/>
      <c r="AZ32" s="197"/>
      <c r="BA32" s="197"/>
      <c r="BB32" s="197"/>
      <c r="BC32" s="277"/>
      <c r="BD32" s="278"/>
      <c r="BE32" s="278"/>
      <c r="BF32" s="278"/>
      <c r="BG32" s="278"/>
      <c r="BH32" s="278"/>
      <c r="BI32" s="278"/>
      <c r="BJ32" s="278"/>
      <c r="BK32" s="278"/>
      <c r="BL32" s="279"/>
      <c r="BM32" s="286"/>
      <c r="BN32" s="287"/>
      <c r="BO32" s="287"/>
      <c r="BP32" s="287"/>
      <c r="BQ32" s="287"/>
      <c r="BR32" s="287"/>
      <c r="BS32" s="288"/>
      <c r="BT32" s="286"/>
      <c r="BU32" s="287"/>
      <c r="BV32" s="287"/>
      <c r="BW32" s="287"/>
      <c r="BX32" s="287"/>
      <c r="BY32" s="287"/>
      <c r="BZ32" s="288"/>
      <c r="CA32" s="286"/>
      <c r="CB32" s="287"/>
      <c r="CC32" s="287"/>
      <c r="CD32" s="287"/>
      <c r="CE32" s="287"/>
      <c r="CF32" s="287"/>
      <c r="CG32" s="288"/>
      <c r="CH32" s="286"/>
      <c r="CI32" s="287"/>
      <c r="CJ32" s="287"/>
      <c r="CK32" s="287"/>
      <c r="CL32" s="287"/>
      <c r="CM32" s="287"/>
      <c r="CN32" s="288"/>
      <c r="CO32" s="203"/>
      <c r="CQ32" s="204"/>
    </row>
    <row r="33" spans="2:95" s="173" customFormat="1" ht="15" customHeight="1">
      <c r="B33" s="177"/>
      <c r="C33" s="291"/>
      <c r="D33" s="292"/>
      <c r="E33" s="292"/>
      <c r="F33" s="292"/>
      <c r="G33" s="292"/>
      <c r="H33" s="292"/>
      <c r="I33" s="292"/>
      <c r="J33" s="292"/>
      <c r="K33" s="292"/>
      <c r="L33" s="292"/>
      <c r="M33" s="292"/>
      <c r="N33" s="293"/>
      <c r="O33" s="197"/>
      <c r="P33" s="197"/>
      <c r="Q33" s="197"/>
      <c r="R33" s="265"/>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7"/>
      <c r="AZ33" s="197"/>
      <c r="BA33" s="197"/>
      <c r="BB33" s="197"/>
      <c r="BC33" s="297" t="s">
        <v>15</v>
      </c>
      <c r="BD33" s="298"/>
      <c r="BE33" s="298"/>
      <c r="BF33" s="298"/>
      <c r="BG33" s="298"/>
      <c r="BH33" s="298"/>
      <c r="BI33" s="298"/>
      <c r="BJ33" s="298"/>
      <c r="BK33" s="298"/>
      <c r="BL33" s="299"/>
      <c r="BM33" s="297" t="s">
        <v>16</v>
      </c>
      <c r="BN33" s="298"/>
      <c r="BO33" s="298"/>
      <c r="BP33" s="298"/>
      <c r="BQ33" s="298"/>
      <c r="BR33" s="298"/>
      <c r="BS33" s="299"/>
      <c r="BT33" s="297" t="s">
        <v>169</v>
      </c>
      <c r="BU33" s="298"/>
      <c r="BV33" s="298"/>
      <c r="BW33" s="298"/>
      <c r="BX33" s="298"/>
      <c r="BY33" s="298"/>
      <c r="BZ33" s="299"/>
      <c r="CA33" s="297" t="s">
        <v>170</v>
      </c>
      <c r="CB33" s="298"/>
      <c r="CC33" s="298"/>
      <c r="CD33" s="298"/>
      <c r="CE33" s="298"/>
      <c r="CF33" s="298"/>
      <c r="CG33" s="299"/>
      <c r="CH33" s="297" t="s">
        <v>170</v>
      </c>
      <c r="CI33" s="298"/>
      <c r="CJ33" s="298"/>
      <c r="CK33" s="298"/>
      <c r="CL33" s="298"/>
      <c r="CM33" s="298"/>
      <c r="CN33" s="299"/>
      <c r="CO33" s="203"/>
      <c r="CQ33" s="204"/>
    </row>
    <row r="34" spans="2:95" s="173" customFormat="1">
      <c r="B34" s="177"/>
      <c r="C34" s="291"/>
      <c r="D34" s="292"/>
      <c r="E34" s="292"/>
      <c r="F34" s="292"/>
      <c r="G34" s="292"/>
      <c r="H34" s="292"/>
      <c r="I34" s="292"/>
      <c r="J34" s="292"/>
      <c r="K34" s="292"/>
      <c r="L34" s="292"/>
      <c r="M34" s="292"/>
      <c r="N34" s="293"/>
      <c r="O34" s="197"/>
      <c r="P34" s="197"/>
      <c r="Q34" s="197"/>
      <c r="R34" s="265"/>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7"/>
      <c r="AZ34" s="197"/>
      <c r="BA34" s="197"/>
      <c r="BB34" s="197"/>
      <c r="BC34" s="300"/>
      <c r="BD34" s="301"/>
      <c r="BE34" s="301"/>
      <c r="BF34" s="301"/>
      <c r="BG34" s="301"/>
      <c r="BH34" s="301"/>
      <c r="BI34" s="301"/>
      <c r="BJ34" s="301"/>
      <c r="BK34" s="301"/>
      <c r="BL34" s="302"/>
      <c r="BM34" s="303"/>
      <c r="BN34" s="304"/>
      <c r="BO34" s="304"/>
      <c r="BP34" s="304"/>
      <c r="BQ34" s="304"/>
      <c r="BR34" s="304"/>
      <c r="BS34" s="305"/>
      <c r="BT34" s="303"/>
      <c r="BU34" s="304"/>
      <c r="BV34" s="304"/>
      <c r="BW34" s="304"/>
      <c r="BX34" s="304"/>
      <c r="BY34" s="304"/>
      <c r="BZ34" s="305"/>
      <c r="CA34" s="303"/>
      <c r="CB34" s="304"/>
      <c r="CC34" s="304"/>
      <c r="CD34" s="304"/>
      <c r="CE34" s="304"/>
      <c r="CF34" s="304"/>
      <c r="CG34" s="305"/>
      <c r="CH34" s="303"/>
      <c r="CI34" s="304"/>
      <c r="CJ34" s="304"/>
      <c r="CK34" s="304"/>
      <c r="CL34" s="304"/>
      <c r="CM34" s="304"/>
      <c r="CN34" s="305"/>
      <c r="CO34" s="203"/>
      <c r="CQ34" s="204"/>
    </row>
    <row r="35" spans="2:95" s="173" customFormat="1" ht="15" customHeight="1">
      <c r="B35" s="177"/>
      <c r="C35" s="291"/>
      <c r="D35" s="292"/>
      <c r="E35" s="292"/>
      <c r="F35" s="292"/>
      <c r="G35" s="292"/>
      <c r="H35" s="292"/>
      <c r="I35" s="292"/>
      <c r="J35" s="292"/>
      <c r="K35" s="292"/>
      <c r="L35" s="292"/>
      <c r="M35" s="292"/>
      <c r="N35" s="293"/>
      <c r="O35" s="197"/>
      <c r="P35" s="197"/>
      <c r="Q35" s="197"/>
      <c r="R35" s="265"/>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7"/>
      <c r="AZ35" s="197"/>
      <c r="BA35" s="197"/>
      <c r="BB35" s="197"/>
      <c r="BC35" s="297" t="s">
        <v>17</v>
      </c>
      <c r="BD35" s="298"/>
      <c r="BE35" s="298"/>
      <c r="BF35" s="298"/>
      <c r="BG35" s="298"/>
      <c r="BH35" s="298"/>
      <c r="BI35" s="298"/>
      <c r="BJ35" s="298"/>
      <c r="BK35" s="298"/>
      <c r="BL35" s="299"/>
      <c r="BM35" s="297" t="s">
        <v>171</v>
      </c>
      <c r="BN35" s="298"/>
      <c r="BO35" s="298"/>
      <c r="BP35" s="298"/>
      <c r="BQ35" s="298"/>
      <c r="BR35" s="298"/>
      <c r="BS35" s="299"/>
      <c r="BT35" s="297" t="s">
        <v>170</v>
      </c>
      <c r="BU35" s="298"/>
      <c r="BV35" s="298"/>
      <c r="BW35" s="298"/>
      <c r="BX35" s="298"/>
      <c r="BY35" s="298"/>
      <c r="BZ35" s="299"/>
      <c r="CA35" s="297" t="s">
        <v>172</v>
      </c>
      <c r="CB35" s="298"/>
      <c r="CC35" s="298"/>
      <c r="CD35" s="298"/>
      <c r="CE35" s="298"/>
      <c r="CF35" s="298"/>
      <c r="CG35" s="299"/>
      <c r="CH35" s="297" t="s">
        <v>173</v>
      </c>
      <c r="CI35" s="298"/>
      <c r="CJ35" s="298"/>
      <c r="CK35" s="298"/>
      <c r="CL35" s="298"/>
      <c r="CM35" s="298"/>
      <c r="CN35" s="299"/>
      <c r="CO35" s="203"/>
      <c r="CQ35" s="204"/>
    </row>
    <row r="36" spans="2:95" s="173" customFormat="1">
      <c r="B36" s="177"/>
      <c r="C36" s="291"/>
      <c r="D36" s="292"/>
      <c r="E36" s="292"/>
      <c r="F36" s="292"/>
      <c r="G36" s="292"/>
      <c r="H36" s="292"/>
      <c r="I36" s="292"/>
      <c r="J36" s="292"/>
      <c r="K36" s="292"/>
      <c r="L36" s="292"/>
      <c r="M36" s="292"/>
      <c r="N36" s="293"/>
      <c r="O36" s="197"/>
      <c r="P36" s="197"/>
      <c r="Q36" s="197"/>
      <c r="R36" s="265"/>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7"/>
      <c r="AZ36" s="197"/>
      <c r="BA36" s="197"/>
      <c r="BB36" s="197"/>
      <c r="BC36" s="300"/>
      <c r="BD36" s="301"/>
      <c r="BE36" s="301"/>
      <c r="BF36" s="301"/>
      <c r="BG36" s="301"/>
      <c r="BH36" s="301"/>
      <c r="BI36" s="301"/>
      <c r="BJ36" s="301"/>
      <c r="BK36" s="301"/>
      <c r="BL36" s="302"/>
      <c r="BM36" s="303"/>
      <c r="BN36" s="304"/>
      <c r="BO36" s="304"/>
      <c r="BP36" s="304"/>
      <c r="BQ36" s="304"/>
      <c r="BR36" s="304"/>
      <c r="BS36" s="305"/>
      <c r="BT36" s="303"/>
      <c r="BU36" s="304"/>
      <c r="BV36" s="304"/>
      <c r="BW36" s="304"/>
      <c r="BX36" s="304"/>
      <c r="BY36" s="304"/>
      <c r="BZ36" s="305"/>
      <c r="CA36" s="303"/>
      <c r="CB36" s="304"/>
      <c r="CC36" s="304"/>
      <c r="CD36" s="304"/>
      <c r="CE36" s="304"/>
      <c r="CF36" s="304"/>
      <c r="CG36" s="305"/>
      <c r="CH36" s="303"/>
      <c r="CI36" s="304"/>
      <c r="CJ36" s="304"/>
      <c r="CK36" s="304"/>
      <c r="CL36" s="304"/>
      <c r="CM36" s="304"/>
      <c r="CN36" s="305"/>
      <c r="CO36" s="203"/>
      <c r="CQ36" s="204"/>
    </row>
    <row r="37" spans="2:95" s="173" customFormat="1" ht="15" customHeight="1">
      <c r="B37" s="177"/>
      <c r="C37" s="291"/>
      <c r="D37" s="292"/>
      <c r="E37" s="292"/>
      <c r="F37" s="292"/>
      <c r="G37" s="292"/>
      <c r="H37" s="292"/>
      <c r="I37" s="292"/>
      <c r="J37" s="292"/>
      <c r="K37" s="292"/>
      <c r="L37" s="292"/>
      <c r="M37" s="292"/>
      <c r="N37" s="293"/>
      <c r="O37" s="197"/>
      <c r="P37" s="197"/>
      <c r="Q37" s="197"/>
      <c r="R37" s="265"/>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7"/>
      <c r="AZ37" s="197"/>
      <c r="BA37" s="197"/>
      <c r="BB37" s="197"/>
      <c r="BC37" s="306" t="s">
        <v>18</v>
      </c>
      <c r="BD37" s="307"/>
      <c r="BE37" s="307"/>
      <c r="BF37" s="307"/>
      <c r="BG37" s="307"/>
      <c r="BH37" s="307"/>
      <c r="BI37" s="307"/>
      <c r="BJ37" s="307"/>
      <c r="BK37" s="307"/>
      <c r="BL37" s="308"/>
      <c r="BM37" s="306" t="s">
        <v>19</v>
      </c>
      <c r="BN37" s="307"/>
      <c r="BO37" s="307"/>
      <c r="BP37" s="307"/>
      <c r="BQ37" s="307"/>
      <c r="BR37" s="307"/>
      <c r="BS37" s="307"/>
      <c r="BT37" s="307"/>
      <c r="BU37" s="307"/>
      <c r="BV37" s="307"/>
      <c r="BW37" s="307"/>
      <c r="BX37" s="307"/>
      <c r="BY37" s="307"/>
      <c r="BZ37" s="307"/>
      <c r="CA37" s="307"/>
      <c r="CB37" s="307"/>
      <c r="CC37" s="307"/>
      <c r="CD37" s="307"/>
      <c r="CE37" s="307"/>
      <c r="CF37" s="307"/>
      <c r="CG37" s="307"/>
      <c r="CH37" s="307"/>
      <c r="CI37" s="307"/>
      <c r="CJ37" s="307"/>
      <c r="CK37" s="307"/>
      <c r="CL37" s="307"/>
      <c r="CM37" s="307"/>
      <c r="CN37" s="308"/>
      <c r="CO37" s="203"/>
      <c r="CQ37" s="204"/>
    </row>
    <row r="38" spans="2:95" s="173" customFormat="1">
      <c r="B38" s="177"/>
      <c r="C38" s="291"/>
      <c r="D38" s="292"/>
      <c r="E38" s="292"/>
      <c r="F38" s="292"/>
      <c r="G38" s="292"/>
      <c r="H38" s="292"/>
      <c r="I38" s="292"/>
      <c r="J38" s="292"/>
      <c r="K38" s="292"/>
      <c r="L38" s="292"/>
      <c r="M38" s="292"/>
      <c r="N38" s="293"/>
      <c r="O38" s="197"/>
      <c r="P38" s="197"/>
      <c r="Q38" s="197"/>
      <c r="R38" s="265"/>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7"/>
      <c r="AZ38" s="197"/>
      <c r="BA38" s="197"/>
      <c r="BB38" s="197"/>
      <c r="BC38" s="309"/>
      <c r="BD38" s="310"/>
      <c r="BE38" s="310"/>
      <c r="BF38" s="310"/>
      <c r="BG38" s="310"/>
      <c r="BH38" s="310"/>
      <c r="BI38" s="310"/>
      <c r="BJ38" s="310"/>
      <c r="BK38" s="310"/>
      <c r="BL38" s="311"/>
      <c r="BM38" s="309"/>
      <c r="BN38" s="310"/>
      <c r="BO38" s="310"/>
      <c r="BP38" s="310"/>
      <c r="BQ38" s="310"/>
      <c r="BR38" s="310"/>
      <c r="BS38" s="310"/>
      <c r="BT38" s="310"/>
      <c r="BU38" s="310"/>
      <c r="BV38" s="310"/>
      <c r="BW38" s="310"/>
      <c r="BX38" s="310"/>
      <c r="BY38" s="310"/>
      <c r="BZ38" s="310"/>
      <c r="CA38" s="310"/>
      <c r="CB38" s="310"/>
      <c r="CC38" s="310"/>
      <c r="CD38" s="310"/>
      <c r="CE38" s="310"/>
      <c r="CF38" s="310"/>
      <c r="CG38" s="310"/>
      <c r="CH38" s="310"/>
      <c r="CI38" s="310"/>
      <c r="CJ38" s="310"/>
      <c r="CK38" s="310"/>
      <c r="CL38" s="310"/>
      <c r="CM38" s="310"/>
      <c r="CN38" s="311"/>
      <c r="CO38" s="203"/>
      <c r="CQ38" s="204"/>
    </row>
    <row r="39" spans="2:95" s="173" customFormat="1">
      <c r="B39" s="177"/>
      <c r="C39" s="291"/>
      <c r="D39" s="292"/>
      <c r="E39" s="292"/>
      <c r="F39" s="292"/>
      <c r="G39" s="292"/>
      <c r="H39" s="292"/>
      <c r="I39" s="292"/>
      <c r="J39" s="292"/>
      <c r="K39" s="292"/>
      <c r="L39" s="292"/>
      <c r="M39" s="292"/>
      <c r="N39" s="293"/>
      <c r="O39" s="197"/>
      <c r="P39" s="197"/>
      <c r="Q39" s="197"/>
      <c r="R39" s="265"/>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7"/>
      <c r="AZ39" s="197"/>
      <c r="BA39" s="197"/>
      <c r="BB39" s="197"/>
      <c r="BC39" s="312"/>
      <c r="BD39" s="313"/>
      <c r="BE39" s="313"/>
      <c r="BF39" s="313"/>
      <c r="BG39" s="313"/>
      <c r="BH39" s="313"/>
      <c r="BI39" s="313"/>
      <c r="BJ39" s="313"/>
      <c r="BK39" s="313"/>
      <c r="BL39" s="314"/>
      <c r="BM39" s="312"/>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c r="CJ39" s="313"/>
      <c r="CK39" s="313"/>
      <c r="CL39" s="313"/>
      <c r="CM39" s="313"/>
      <c r="CN39" s="314"/>
      <c r="CO39" s="203"/>
      <c r="CQ39" s="204"/>
    </row>
    <row r="40" spans="2:95" s="173" customFormat="1">
      <c r="B40" s="177"/>
      <c r="C40" s="291"/>
      <c r="D40" s="292"/>
      <c r="E40" s="292"/>
      <c r="F40" s="292"/>
      <c r="G40" s="292"/>
      <c r="H40" s="292"/>
      <c r="I40" s="292"/>
      <c r="J40" s="292"/>
      <c r="K40" s="292"/>
      <c r="L40" s="292"/>
      <c r="M40" s="292"/>
      <c r="N40" s="293"/>
      <c r="O40" s="197"/>
      <c r="P40" s="197"/>
      <c r="Q40" s="197"/>
      <c r="R40" s="265"/>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7"/>
      <c r="AZ40" s="197"/>
      <c r="BA40" s="197"/>
      <c r="BB40" s="197"/>
      <c r="BC40" s="315" t="s">
        <v>20</v>
      </c>
      <c r="BD40" s="315"/>
      <c r="BE40" s="315"/>
      <c r="BF40" s="315"/>
      <c r="BG40" s="315"/>
      <c r="BH40" s="315"/>
      <c r="BI40" s="315"/>
      <c r="BJ40" s="315"/>
      <c r="BK40" s="315"/>
      <c r="BL40" s="315"/>
      <c r="BM40" s="315"/>
      <c r="BN40" s="315"/>
      <c r="BO40" s="315"/>
      <c r="BP40" s="315"/>
      <c r="BQ40" s="315"/>
      <c r="BR40" s="315"/>
      <c r="BS40" s="315"/>
      <c r="BT40" s="315"/>
      <c r="BU40" s="315"/>
      <c r="BV40" s="315"/>
      <c r="BW40" s="315"/>
      <c r="BX40" s="315"/>
      <c r="BY40" s="315"/>
      <c r="BZ40" s="315"/>
      <c r="CA40" s="315"/>
      <c r="CB40" s="315"/>
      <c r="CC40" s="315"/>
      <c r="CD40" s="315"/>
      <c r="CE40" s="315"/>
      <c r="CF40" s="315"/>
      <c r="CG40" s="315"/>
      <c r="CH40" s="315"/>
      <c r="CI40" s="315"/>
      <c r="CJ40" s="315"/>
      <c r="CK40" s="315"/>
      <c r="CL40" s="315"/>
      <c r="CM40" s="315"/>
      <c r="CO40" s="203"/>
      <c r="CQ40" s="204"/>
    </row>
    <row r="41" spans="2:95" s="173" customFormat="1">
      <c r="B41" s="177"/>
      <c r="C41" s="291"/>
      <c r="D41" s="292"/>
      <c r="E41" s="292"/>
      <c r="F41" s="292"/>
      <c r="G41" s="292"/>
      <c r="H41" s="292"/>
      <c r="I41" s="292"/>
      <c r="J41" s="292"/>
      <c r="K41" s="292"/>
      <c r="L41" s="292"/>
      <c r="M41" s="292"/>
      <c r="N41" s="293"/>
      <c r="O41" s="197"/>
      <c r="P41" s="197"/>
      <c r="Q41" s="197"/>
      <c r="R41" s="265"/>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7"/>
      <c r="AZ41" s="197"/>
      <c r="BA41" s="197"/>
      <c r="BB41" s="197"/>
      <c r="BC41" s="316"/>
      <c r="BD41" s="316"/>
      <c r="BE41" s="316"/>
      <c r="BF41" s="316"/>
      <c r="BG41" s="316"/>
      <c r="BH41" s="316"/>
      <c r="BI41" s="316"/>
      <c r="BJ41" s="316"/>
      <c r="BK41" s="316"/>
      <c r="BL41" s="316"/>
      <c r="BM41" s="316"/>
      <c r="BN41" s="316"/>
      <c r="BO41" s="316"/>
      <c r="BP41" s="316"/>
      <c r="BQ41" s="316"/>
      <c r="BR41" s="316"/>
      <c r="BS41" s="316"/>
      <c r="BT41" s="316"/>
      <c r="BU41" s="316"/>
      <c r="BV41" s="316"/>
      <c r="BW41" s="316"/>
      <c r="BX41" s="316"/>
      <c r="BY41" s="316"/>
      <c r="BZ41" s="316"/>
      <c r="CA41" s="316"/>
      <c r="CB41" s="316"/>
      <c r="CC41" s="316"/>
      <c r="CD41" s="316"/>
      <c r="CE41" s="316"/>
      <c r="CF41" s="316"/>
      <c r="CG41" s="316"/>
      <c r="CH41" s="316"/>
      <c r="CI41" s="316"/>
      <c r="CJ41" s="316"/>
      <c r="CK41" s="316"/>
      <c r="CL41" s="316"/>
      <c r="CM41" s="316"/>
      <c r="CO41" s="203"/>
      <c r="CQ41" s="204"/>
    </row>
    <row r="42" spans="2:95" s="173" customFormat="1" ht="15" customHeight="1">
      <c r="B42" s="177"/>
      <c r="C42" s="291"/>
      <c r="D42" s="292"/>
      <c r="E42" s="292"/>
      <c r="F42" s="292"/>
      <c r="G42" s="292"/>
      <c r="H42" s="292"/>
      <c r="I42" s="292"/>
      <c r="J42" s="292"/>
      <c r="K42" s="292"/>
      <c r="L42" s="292"/>
      <c r="M42" s="292"/>
      <c r="N42" s="293"/>
      <c r="O42" s="197"/>
      <c r="P42" s="197"/>
      <c r="Q42" s="197"/>
      <c r="R42" s="265"/>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7"/>
      <c r="AZ42" s="197"/>
      <c r="BA42" s="197"/>
      <c r="BB42" s="197"/>
      <c r="BC42" s="317"/>
      <c r="BD42" s="317"/>
      <c r="BE42" s="317"/>
      <c r="BF42" s="317"/>
      <c r="BG42" s="317"/>
      <c r="BH42" s="317"/>
      <c r="BI42" s="317"/>
      <c r="BJ42" s="317"/>
      <c r="BK42" s="317"/>
      <c r="BL42" s="317"/>
      <c r="BM42" s="317"/>
      <c r="BN42" s="317"/>
      <c r="BO42" s="317"/>
      <c r="BP42" s="317"/>
      <c r="BQ42" s="317"/>
      <c r="BR42" s="317"/>
      <c r="BS42" s="317"/>
      <c r="BT42" s="317"/>
      <c r="BU42" s="317"/>
      <c r="BV42" s="317"/>
      <c r="BW42" s="317"/>
      <c r="BX42" s="317"/>
      <c r="BY42" s="317"/>
      <c r="BZ42" s="317"/>
      <c r="CA42" s="317"/>
      <c r="CB42" s="317"/>
      <c r="CC42" s="317"/>
      <c r="CD42" s="317"/>
      <c r="CE42" s="317"/>
      <c r="CF42" s="317"/>
      <c r="CG42" s="317"/>
      <c r="CH42" s="317"/>
      <c r="CI42" s="317"/>
      <c r="CJ42" s="317"/>
      <c r="CK42" s="317"/>
      <c r="CL42" s="317"/>
      <c r="CM42" s="317"/>
      <c r="CO42" s="203"/>
      <c r="CQ42" s="204"/>
    </row>
    <row r="43" spans="2:95" s="173" customFormat="1">
      <c r="B43" s="177"/>
      <c r="C43" s="291"/>
      <c r="D43" s="292"/>
      <c r="E43" s="292"/>
      <c r="F43" s="292"/>
      <c r="G43" s="292"/>
      <c r="H43" s="292"/>
      <c r="I43" s="292"/>
      <c r="J43" s="292"/>
      <c r="K43" s="292"/>
      <c r="L43" s="292"/>
      <c r="M43" s="292"/>
      <c r="N43" s="293"/>
      <c r="O43" s="197"/>
      <c r="P43" s="197"/>
      <c r="Q43" s="197"/>
      <c r="R43" s="265"/>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7"/>
      <c r="AZ43" s="197"/>
      <c r="BA43" s="197"/>
      <c r="BB43" s="197"/>
      <c r="CO43" s="203"/>
      <c r="CQ43" s="204"/>
    </row>
    <row r="44" spans="2:95" s="173" customFormat="1">
      <c r="B44" s="177"/>
      <c r="C44" s="291"/>
      <c r="D44" s="292"/>
      <c r="E44" s="292"/>
      <c r="F44" s="292"/>
      <c r="G44" s="292"/>
      <c r="H44" s="292"/>
      <c r="I44" s="292"/>
      <c r="J44" s="292"/>
      <c r="K44" s="292"/>
      <c r="L44" s="292"/>
      <c r="M44" s="292"/>
      <c r="N44" s="293"/>
      <c r="O44" s="197"/>
      <c r="P44" s="197"/>
      <c r="Q44" s="197"/>
      <c r="R44" s="265"/>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7"/>
      <c r="AZ44" s="197"/>
      <c r="BA44" s="197"/>
      <c r="BB44" s="197"/>
      <c r="CO44" s="203"/>
      <c r="CQ44" s="204"/>
    </row>
    <row r="45" spans="2:95" s="173" customFormat="1">
      <c r="B45" s="177"/>
      <c r="C45" s="291"/>
      <c r="D45" s="292"/>
      <c r="E45" s="292"/>
      <c r="F45" s="292"/>
      <c r="G45" s="292"/>
      <c r="H45" s="292"/>
      <c r="I45" s="292"/>
      <c r="J45" s="292"/>
      <c r="K45" s="292"/>
      <c r="L45" s="292"/>
      <c r="M45" s="292"/>
      <c r="N45" s="293"/>
      <c r="O45" s="197"/>
      <c r="P45" s="197"/>
      <c r="Q45" s="197"/>
      <c r="R45" s="265"/>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7"/>
      <c r="AZ45" s="197"/>
      <c r="BA45" s="197"/>
      <c r="BB45" s="197"/>
      <c r="CO45" s="203"/>
      <c r="CQ45" s="204"/>
    </row>
    <row r="46" spans="2:95" s="173" customFormat="1">
      <c r="B46" s="177"/>
      <c r="C46" s="291"/>
      <c r="D46" s="292"/>
      <c r="E46" s="292"/>
      <c r="F46" s="292"/>
      <c r="G46" s="292"/>
      <c r="H46" s="292"/>
      <c r="I46" s="292"/>
      <c r="J46" s="292"/>
      <c r="K46" s="292"/>
      <c r="L46" s="292"/>
      <c r="M46" s="292"/>
      <c r="N46" s="293"/>
      <c r="O46" s="197"/>
      <c r="P46" s="197"/>
      <c r="Q46" s="197"/>
      <c r="R46" s="265"/>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7"/>
      <c r="AZ46" s="197"/>
      <c r="BA46" s="197"/>
      <c r="BB46" s="197"/>
      <c r="CO46" s="203"/>
      <c r="CQ46" s="204"/>
    </row>
    <row r="47" spans="2:95" s="173" customFormat="1">
      <c r="B47" s="177"/>
      <c r="C47" s="291"/>
      <c r="D47" s="292"/>
      <c r="E47" s="292"/>
      <c r="F47" s="292"/>
      <c r="G47" s="292"/>
      <c r="H47" s="292"/>
      <c r="I47" s="292"/>
      <c r="J47" s="292"/>
      <c r="K47" s="292"/>
      <c r="L47" s="292"/>
      <c r="M47" s="292"/>
      <c r="N47" s="293"/>
      <c r="O47" s="197"/>
      <c r="P47" s="197"/>
      <c r="Q47" s="197"/>
      <c r="R47" s="265"/>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7"/>
      <c r="AZ47" s="197"/>
      <c r="BA47" s="197"/>
      <c r="BB47" s="197"/>
      <c r="CO47" s="203"/>
      <c r="CQ47" s="204"/>
    </row>
    <row r="48" spans="2:95" s="173" customFormat="1">
      <c r="B48" s="177"/>
      <c r="C48" s="291"/>
      <c r="D48" s="292"/>
      <c r="E48" s="292"/>
      <c r="F48" s="292"/>
      <c r="G48" s="292"/>
      <c r="H48" s="292"/>
      <c r="I48" s="292"/>
      <c r="J48" s="292"/>
      <c r="K48" s="292"/>
      <c r="L48" s="292"/>
      <c r="M48" s="292"/>
      <c r="N48" s="293"/>
      <c r="O48" s="197"/>
      <c r="P48" s="197"/>
      <c r="Q48" s="197"/>
      <c r="R48" s="265"/>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7"/>
      <c r="AZ48" s="197"/>
      <c r="BA48" s="197"/>
      <c r="BB48" s="197"/>
      <c r="CO48" s="203"/>
      <c r="CQ48" s="204"/>
    </row>
    <row r="49" spans="2:95" s="173" customFormat="1" ht="64.5" customHeight="1">
      <c r="B49" s="190"/>
      <c r="C49" s="294"/>
      <c r="D49" s="295"/>
      <c r="E49" s="295"/>
      <c r="F49" s="295"/>
      <c r="G49" s="295"/>
      <c r="H49" s="295"/>
      <c r="I49" s="295"/>
      <c r="J49" s="295"/>
      <c r="K49" s="295"/>
      <c r="L49" s="295"/>
      <c r="M49" s="295"/>
      <c r="N49" s="296"/>
      <c r="O49" s="197"/>
      <c r="P49" s="197"/>
      <c r="Q49" s="197"/>
      <c r="R49" s="268"/>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70"/>
      <c r="AZ49" s="197"/>
      <c r="BA49" s="197"/>
      <c r="BB49" s="197"/>
      <c r="CO49" s="203"/>
      <c r="CQ49" s="205"/>
    </row>
    <row r="50" spans="2:95" s="173" customFormat="1" ht="14.5" customHeight="1">
      <c r="B50" s="190"/>
      <c r="C50" s="191"/>
      <c r="D50" s="191"/>
      <c r="E50" s="191"/>
      <c r="F50" s="191"/>
      <c r="G50" s="191"/>
      <c r="H50" s="191"/>
      <c r="I50" s="191"/>
      <c r="J50" s="191"/>
      <c r="K50" s="191"/>
      <c r="L50" s="191"/>
      <c r="M50" s="191"/>
      <c r="N50" s="191"/>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200"/>
      <c r="AO50" s="200"/>
      <c r="AP50" s="200"/>
      <c r="AQ50" s="200"/>
      <c r="AR50" s="200"/>
      <c r="AS50" s="200"/>
      <c r="AT50" s="200"/>
      <c r="AU50" s="197"/>
      <c r="AV50" s="197"/>
      <c r="AW50" s="197"/>
      <c r="AX50" s="197"/>
      <c r="AY50" s="197"/>
      <c r="AZ50" s="197"/>
      <c r="BA50" s="197"/>
      <c r="BB50" s="197"/>
      <c r="CO50" s="203"/>
      <c r="CQ50" s="205"/>
    </row>
    <row r="51" spans="2:95" s="173" customFormat="1" ht="18.649999999999999" customHeight="1">
      <c r="B51" s="192"/>
      <c r="C51" s="247" t="s">
        <v>21</v>
      </c>
      <c r="D51" s="248"/>
      <c r="E51" s="248"/>
      <c r="F51" s="248"/>
      <c r="G51" s="248"/>
      <c r="H51" s="248"/>
      <c r="I51" s="248"/>
      <c r="J51" s="248"/>
      <c r="K51" s="248"/>
      <c r="L51" s="248"/>
      <c r="M51" s="248"/>
      <c r="N51" s="249"/>
      <c r="O51" s="197"/>
      <c r="P51" s="197"/>
      <c r="Q51" s="197"/>
      <c r="R51" s="262" t="s">
        <v>22</v>
      </c>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4"/>
      <c r="AZ51" s="197"/>
      <c r="BA51" s="197"/>
      <c r="BB51" s="197"/>
      <c r="CO51" s="203"/>
      <c r="CQ51" s="206"/>
    </row>
    <row r="52" spans="2:95" s="173" customFormat="1" ht="14.5" customHeight="1">
      <c r="B52" s="192"/>
      <c r="C52" s="291"/>
      <c r="D52" s="292"/>
      <c r="E52" s="292"/>
      <c r="F52" s="292"/>
      <c r="G52" s="292"/>
      <c r="H52" s="292"/>
      <c r="I52" s="292"/>
      <c r="J52" s="292"/>
      <c r="K52" s="292"/>
      <c r="L52" s="292"/>
      <c r="M52" s="292"/>
      <c r="N52" s="293"/>
      <c r="O52" s="197"/>
      <c r="P52" s="197"/>
      <c r="Q52" s="197"/>
      <c r="R52" s="265"/>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7"/>
      <c r="AZ52" s="197"/>
      <c r="BA52" s="197"/>
      <c r="BB52" s="197"/>
      <c r="CO52" s="203"/>
      <c r="CQ52" s="206"/>
    </row>
    <row r="53" spans="2:95" s="173" customFormat="1" ht="14.5" customHeight="1">
      <c r="B53" s="192"/>
      <c r="C53" s="291"/>
      <c r="D53" s="292"/>
      <c r="E53" s="292"/>
      <c r="F53" s="292"/>
      <c r="G53" s="292"/>
      <c r="H53" s="292"/>
      <c r="I53" s="292"/>
      <c r="J53" s="292"/>
      <c r="K53" s="292"/>
      <c r="L53" s="292"/>
      <c r="M53" s="292"/>
      <c r="N53" s="293"/>
      <c r="O53" s="197"/>
      <c r="P53" s="197"/>
      <c r="Q53" s="197"/>
      <c r="R53" s="265"/>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7"/>
      <c r="AZ53" s="197"/>
      <c r="BA53" s="197"/>
      <c r="BB53" s="197"/>
      <c r="CO53" s="203"/>
      <c r="CQ53" s="206"/>
    </row>
    <row r="54" spans="2:95" s="173" customFormat="1" ht="14.5" customHeight="1">
      <c r="B54" s="192"/>
      <c r="C54" s="291"/>
      <c r="D54" s="292"/>
      <c r="E54" s="292"/>
      <c r="F54" s="292"/>
      <c r="G54" s="292"/>
      <c r="H54" s="292"/>
      <c r="I54" s="292"/>
      <c r="J54" s="292"/>
      <c r="K54" s="292"/>
      <c r="L54" s="292"/>
      <c r="M54" s="292"/>
      <c r="N54" s="293"/>
      <c r="O54" s="197"/>
      <c r="P54" s="197"/>
      <c r="Q54" s="197"/>
      <c r="R54" s="265"/>
      <c r="S54" s="266"/>
      <c r="T54" s="266"/>
      <c r="U54" s="266"/>
      <c r="V54" s="266"/>
      <c r="W54" s="266"/>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7"/>
      <c r="AZ54" s="197"/>
      <c r="BA54" s="197"/>
      <c r="BB54" s="197"/>
      <c r="CO54" s="203"/>
      <c r="CQ54" s="206"/>
    </row>
    <row r="55" spans="2:95" s="173" customFormat="1" ht="14.5" customHeight="1">
      <c r="B55" s="192"/>
      <c r="C55" s="291"/>
      <c r="D55" s="292"/>
      <c r="E55" s="292"/>
      <c r="F55" s="292"/>
      <c r="G55" s="292"/>
      <c r="H55" s="292"/>
      <c r="I55" s="292"/>
      <c r="J55" s="292"/>
      <c r="K55" s="292"/>
      <c r="L55" s="292"/>
      <c r="M55" s="292"/>
      <c r="N55" s="293"/>
      <c r="O55" s="197"/>
      <c r="P55" s="197"/>
      <c r="Q55" s="197"/>
      <c r="R55" s="265"/>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6"/>
      <c r="AV55" s="266"/>
      <c r="AW55" s="266"/>
      <c r="AX55" s="266"/>
      <c r="AY55" s="267"/>
      <c r="AZ55" s="197"/>
      <c r="BA55" s="197"/>
      <c r="BB55" s="197"/>
      <c r="BC55" s="197"/>
      <c r="BD55" s="197"/>
      <c r="BE55" s="197"/>
      <c r="BF55" s="197"/>
      <c r="BG55" s="197"/>
      <c r="BH55" s="197"/>
      <c r="BI55" s="197"/>
      <c r="BJ55" s="197"/>
      <c r="BK55" s="197"/>
      <c r="BL55" s="197"/>
      <c r="BM55" s="197"/>
      <c r="BN55" s="197"/>
      <c r="BO55" s="197"/>
      <c r="BP55" s="197"/>
      <c r="BQ55" s="197"/>
      <c r="BR55" s="197"/>
      <c r="BS55" s="197"/>
      <c r="BT55" s="197"/>
      <c r="BU55" s="197"/>
      <c r="BV55" s="197"/>
      <c r="BW55" s="197"/>
      <c r="BX55" s="197"/>
      <c r="BY55" s="197"/>
      <c r="BZ55" s="197"/>
      <c r="CA55" s="197"/>
      <c r="CB55" s="197"/>
      <c r="CC55" s="197"/>
      <c r="CD55" s="197"/>
      <c r="CE55" s="197"/>
      <c r="CF55" s="197"/>
      <c r="CG55" s="197"/>
      <c r="CH55" s="197"/>
      <c r="CI55" s="197"/>
      <c r="CJ55" s="197"/>
      <c r="CK55" s="197"/>
      <c r="CL55" s="200"/>
      <c r="CM55" s="197"/>
      <c r="CN55" s="197"/>
      <c r="CO55" s="203"/>
      <c r="CQ55" s="206"/>
    </row>
    <row r="56" spans="2:95" s="173" customFormat="1" ht="14.5" customHeight="1">
      <c r="B56" s="192"/>
      <c r="C56" s="291"/>
      <c r="D56" s="292"/>
      <c r="E56" s="292"/>
      <c r="F56" s="292"/>
      <c r="G56" s="292"/>
      <c r="H56" s="292"/>
      <c r="I56" s="292"/>
      <c r="J56" s="292"/>
      <c r="K56" s="292"/>
      <c r="L56" s="292"/>
      <c r="M56" s="292"/>
      <c r="N56" s="293"/>
      <c r="O56" s="197"/>
      <c r="P56" s="197"/>
      <c r="Q56" s="197"/>
      <c r="R56" s="265"/>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6"/>
      <c r="AU56" s="266"/>
      <c r="AV56" s="266"/>
      <c r="AW56" s="266"/>
      <c r="AX56" s="266"/>
      <c r="AY56" s="267"/>
      <c r="AZ56" s="197"/>
      <c r="BA56" s="197"/>
      <c r="BB56" s="197"/>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7"/>
      <c r="BZ56" s="197"/>
      <c r="CA56" s="197"/>
      <c r="CB56" s="197"/>
      <c r="CC56" s="197"/>
      <c r="CD56" s="197"/>
      <c r="CE56" s="197"/>
      <c r="CF56" s="197"/>
      <c r="CG56" s="197"/>
      <c r="CH56" s="197"/>
      <c r="CI56" s="197"/>
      <c r="CJ56" s="197"/>
      <c r="CK56" s="197"/>
      <c r="CL56" s="200"/>
      <c r="CM56" s="197"/>
      <c r="CN56" s="197"/>
      <c r="CO56" s="203"/>
      <c r="CQ56" s="206"/>
    </row>
    <row r="57" spans="2:95" s="173" customFormat="1" ht="14.5" customHeight="1">
      <c r="B57" s="192"/>
      <c r="C57" s="291"/>
      <c r="D57" s="292"/>
      <c r="E57" s="292"/>
      <c r="F57" s="292"/>
      <c r="G57" s="292"/>
      <c r="H57" s="292"/>
      <c r="I57" s="292"/>
      <c r="J57" s="292"/>
      <c r="K57" s="292"/>
      <c r="L57" s="292"/>
      <c r="M57" s="292"/>
      <c r="N57" s="293"/>
      <c r="O57" s="197"/>
      <c r="P57" s="197"/>
      <c r="Q57" s="197"/>
      <c r="R57" s="265"/>
      <c r="S57" s="266"/>
      <c r="T57" s="266"/>
      <c r="U57" s="266"/>
      <c r="V57" s="266"/>
      <c r="W57" s="266"/>
      <c r="X57" s="266"/>
      <c r="Y57" s="266"/>
      <c r="Z57" s="266"/>
      <c r="AA57" s="266"/>
      <c r="AB57" s="266"/>
      <c r="AC57" s="266"/>
      <c r="AD57" s="266"/>
      <c r="AE57" s="266"/>
      <c r="AF57" s="266"/>
      <c r="AG57" s="266"/>
      <c r="AH57" s="266"/>
      <c r="AI57" s="266"/>
      <c r="AJ57" s="266"/>
      <c r="AK57" s="266"/>
      <c r="AL57" s="266"/>
      <c r="AM57" s="266"/>
      <c r="AN57" s="266"/>
      <c r="AO57" s="266"/>
      <c r="AP57" s="266"/>
      <c r="AQ57" s="266"/>
      <c r="AR57" s="266"/>
      <c r="AS57" s="266"/>
      <c r="AT57" s="266"/>
      <c r="AU57" s="266"/>
      <c r="AV57" s="266"/>
      <c r="AW57" s="266"/>
      <c r="AX57" s="266"/>
      <c r="AY57" s="267"/>
      <c r="AZ57" s="197"/>
      <c r="BA57" s="197"/>
      <c r="BB57" s="197"/>
      <c r="BC57" s="197"/>
      <c r="BD57" s="197"/>
      <c r="BE57" s="197"/>
      <c r="BF57" s="197"/>
      <c r="BG57" s="197"/>
      <c r="BH57" s="197"/>
      <c r="BI57" s="197"/>
      <c r="BJ57" s="197"/>
      <c r="BK57" s="197"/>
      <c r="BL57" s="197"/>
      <c r="BM57" s="197"/>
      <c r="BN57" s="197"/>
      <c r="BO57" s="197"/>
      <c r="BP57" s="197"/>
      <c r="BQ57" s="197"/>
      <c r="BR57" s="197"/>
      <c r="BS57" s="197"/>
      <c r="BT57" s="197"/>
      <c r="BU57" s="197"/>
      <c r="BV57" s="197"/>
      <c r="BW57" s="197"/>
      <c r="BX57" s="197"/>
      <c r="BY57" s="197"/>
      <c r="BZ57" s="197"/>
      <c r="CA57" s="197"/>
      <c r="CB57" s="197"/>
      <c r="CC57" s="197"/>
      <c r="CD57" s="197"/>
      <c r="CE57" s="197"/>
      <c r="CF57" s="197"/>
      <c r="CG57" s="197"/>
      <c r="CH57" s="197"/>
      <c r="CI57" s="197"/>
      <c r="CJ57" s="197"/>
      <c r="CK57" s="197"/>
      <c r="CL57" s="200"/>
      <c r="CM57" s="197"/>
      <c r="CN57" s="197"/>
      <c r="CO57" s="203"/>
      <c r="CQ57" s="206"/>
    </row>
    <row r="58" spans="2:95" s="173" customFormat="1" ht="14.5" customHeight="1">
      <c r="B58" s="192"/>
      <c r="C58" s="291"/>
      <c r="D58" s="292"/>
      <c r="E58" s="292"/>
      <c r="F58" s="292"/>
      <c r="G58" s="292"/>
      <c r="H58" s="292"/>
      <c r="I58" s="292"/>
      <c r="J58" s="292"/>
      <c r="K58" s="292"/>
      <c r="L58" s="292"/>
      <c r="M58" s="292"/>
      <c r="N58" s="293"/>
      <c r="O58" s="197"/>
      <c r="P58" s="197"/>
      <c r="Q58" s="197"/>
      <c r="R58" s="265"/>
      <c r="S58" s="266"/>
      <c r="T58" s="266"/>
      <c r="U58" s="266"/>
      <c r="V58" s="266"/>
      <c r="W58" s="266"/>
      <c r="X58" s="266"/>
      <c r="Y58" s="266"/>
      <c r="Z58" s="266"/>
      <c r="AA58" s="266"/>
      <c r="AB58" s="266"/>
      <c r="AC58" s="266"/>
      <c r="AD58" s="266"/>
      <c r="AE58" s="266"/>
      <c r="AF58" s="266"/>
      <c r="AG58" s="266"/>
      <c r="AH58" s="266"/>
      <c r="AI58" s="266"/>
      <c r="AJ58" s="266"/>
      <c r="AK58" s="266"/>
      <c r="AL58" s="266"/>
      <c r="AM58" s="266"/>
      <c r="AN58" s="266"/>
      <c r="AO58" s="266"/>
      <c r="AP58" s="266"/>
      <c r="AQ58" s="266"/>
      <c r="AR58" s="266"/>
      <c r="AS58" s="266"/>
      <c r="AT58" s="266"/>
      <c r="AU58" s="266"/>
      <c r="AV58" s="266"/>
      <c r="AW58" s="266"/>
      <c r="AX58" s="266"/>
      <c r="AY58" s="267"/>
      <c r="AZ58" s="197"/>
      <c r="BA58" s="197"/>
      <c r="BB58" s="197"/>
      <c r="BC58" s="197"/>
      <c r="BD58" s="197"/>
      <c r="BE58" s="197"/>
      <c r="BF58" s="197"/>
      <c r="BG58" s="197"/>
      <c r="BH58" s="197"/>
      <c r="BI58" s="197"/>
      <c r="BJ58" s="197"/>
      <c r="BK58" s="197"/>
      <c r="BL58" s="197"/>
      <c r="BM58" s="197"/>
      <c r="BN58" s="197"/>
      <c r="BO58" s="197"/>
      <c r="BP58" s="197"/>
      <c r="BQ58" s="197"/>
      <c r="BR58" s="197"/>
      <c r="BS58" s="197"/>
      <c r="BT58" s="197"/>
      <c r="BU58" s="197"/>
      <c r="BV58" s="197"/>
      <c r="BW58" s="197"/>
      <c r="BX58" s="197"/>
      <c r="BY58" s="197"/>
      <c r="BZ58" s="197"/>
      <c r="CA58" s="197"/>
      <c r="CB58" s="197"/>
      <c r="CC58" s="197"/>
      <c r="CD58" s="197"/>
      <c r="CE58" s="197"/>
      <c r="CF58" s="197"/>
      <c r="CG58" s="197"/>
      <c r="CH58" s="197"/>
      <c r="CI58" s="197"/>
      <c r="CJ58" s="197"/>
      <c r="CK58" s="197"/>
      <c r="CL58" s="200"/>
      <c r="CM58" s="197"/>
      <c r="CN58" s="197"/>
      <c r="CO58" s="203"/>
      <c r="CQ58" s="206"/>
    </row>
    <row r="59" spans="2:95" s="173" customFormat="1">
      <c r="B59" s="192"/>
      <c r="C59" s="291"/>
      <c r="D59" s="292"/>
      <c r="E59" s="292"/>
      <c r="F59" s="292"/>
      <c r="G59" s="292"/>
      <c r="H59" s="292"/>
      <c r="I59" s="292"/>
      <c r="J59" s="292"/>
      <c r="K59" s="292"/>
      <c r="L59" s="292"/>
      <c r="M59" s="292"/>
      <c r="N59" s="293"/>
      <c r="O59" s="197"/>
      <c r="P59" s="197"/>
      <c r="Q59" s="197"/>
      <c r="R59" s="265"/>
      <c r="S59" s="266"/>
      <c r="T59" s="266"/>
      <c r="U59" s="266"/>
      <c r="V59" s="266"/>
      <c r="W59" s="266"/>
      <c r="X59" s="266"/>
      <c r="Y59" s="266"/>
      <c r="Z59" s="266"/>
      <c r="AA59" s="266"/>
      <c r="AB59" s="266"/>
      <c r="AC59" s="266"/>
      <c r="AD59" s="266"/>
      <c r="AE59" s="266"/>
      <c r="AF59" s="266"/>
      <c r="AG59" s="266"/>
      <c r="AH59" s="266"/>
      <c r="AI59" s="266"/>
      <c r="AJ59" s="266"/>
      <c r="AK59" s="266"/>
      <c r="AL59" s="266"/>
      <c r="AM59" s="266"/>
      <c r="AN59" s="266"/>
      <c r="AO59" s="266"/>
      <c r="AP59" s="266"/>
      <c r="AQ59" s="266"/>
      <c r="AR59" s="266"/>
      <c r="AS59" s="266"/>
      <c r="AT59" s="266"/>
      <c r="AU59" s="266"/>
      <c r="AV59" s="266"/>
      <c r="AW59" s="266"/>
      <c r="AX59" s="266"/>
      <c r="AY59" s="267"/>
      <c r="AZ59" s="197"/>
      <c r="BA59" s="197"/>
      <c r="BB59" s="197"/>
      <c r="BC59" s="197"/>
      <c r="BD59" s="197"/>
      <c r="BE59" s="197"/>
      <c r="BF59" s="197"/>
      <c r="BG59" s="197"/>
      <c r="BH59" s="197"/>
      <c r="BI59" s="197"/>
      <c r="BJ59" s="197"/>
      <c r="BK59" s="197"/>
      <c r="BL59" s="197"/>
      <c r="BM59" s="197"/>
      <c r="BN59" s="197"/>
      <c r="BO59" s="197"/>
      <c r="BP59" s="197"/>
      <c r="BQ59" s="197"/>
      <c r="BR59" s="197"/>
      <c r="BS59" s="197"/>
      <c r="BT59" s="197"/>
      <c r="BU59" s="197"/>
      <c r="BV59" s="197"/>
      <c r="BW59" s="197"/>
      <c r="BX59" s="197"/>
      <c r="BY59" s="197"/>
      <c r="BZ59" s="197"/>
      <c r="CA59" s="197"/>
      <c r="CB59" s="197"/>
      <c r="CC59" s="197"/>
      <c r="CD59" s="197"/>
      <c r="CE59" s="197"/>
      <c r="CF59" s="197"/>
      <c r="CG59" s="197"/>
      <c r="CH59" s="197"/>
      <c r="CI59" s="197"/>
      <c r="CJ59" s="197"/>
      <c r="CK59" s="197"/>
      <c r="CL59" s="200"/>
      <c r="CM59" s="197"/>
      <c r="CN59" s="197"/>
      <c r="CO59" s="203"/>
      <c r="CQ59" s="206"/>
    </row>
    <row r="60" spans="2:95" s="173" customFormat="1">
      <c r="B60" s="192"/>
      <c r="C60" s="294"/>
      <c r="D60" s="295"/>
      <c r="E60" s="295"/>
      <c r="F60" s="295"/>
      <c r="G60" s="295"/>
      <c r="H60" s="295"/>
      <c r="I60" s="295"/>
      <c r="J60" s="295"/>
      <c r="K60" s="295"/>
      <c r="L60" s="295"/>
      <c r="M60" s="295"/>
      <c r="N60" s="296"/>
      <c r="O60" s="197"/>
      <c r="P60" s="197"/>
      <c r="Q60" s="197"/>
      <c r="R60" s="268"/>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70"/>
      <c r="AZ60" s="197"/>
      <c r="BA60" s="197"/>
      <c r="BB60" s="197"/>
      <c r="BC60" s="197"/>
      <c r="BD60" s="197"/>
      <c r="BE60" s="197"/>
      <c r="BF60" s="197"/>
      <c r="BG60" s="197"/>
      <c r="BH60" s="197"/>
      <c r="BI60" s="197"/>
      <c r="BJ60" s="197"/>
      <c r="BK60" s="197"/>
      <c r="BL60" s="197"/>
      <c r="BM60" s="197"/>
      <c r="BN60" s="197"/>
      <c r="BO60" s="197"/>
      <c r="BP60" s="197"/>
      <c r="BQ60" s="197"/>
      <c r="BR60" s="197"/>
      <c r="BS60" s="197"/>
      <c r="BT60" s="197"/>
      <c r="BU60" s="197"/>
      <c r="BV60" s="197"/>
      <c r="BW60" s="197"/>
      <c r="BX60" s="197"/>
      <c r="BY60" s="197"/>
      <c r="BZ60" s="197"/>
      <c r="CA60" s="197"/>
      <c r="CB60" s="197"/>
      <c r="CC60" s="197"/>
      <c r="CD60" s="197"/>
      <c r="CE60" s="197"/>
      <c r="CF60" s="197"/>
      <c r="CG60" s="197"/>
      <c r="CH60" s="197"/>
      <c r="CI60" s="197"/>
      <c r="CJ60" s="197"/>
      <c r="CK60" s="197"/>
      <c r="CL60" s="200"/>
      <c r="CM60" s="197"/>
      <c r="CN60" s="197"/>
      <c r="CO60" s="203"/>
      <c r="CQ60" s="206"/>
    </row>
    <row r="61" spans="2:95" s="173" customFormat="1">
      <c r="B61" s="193"/>
      <c r="C61" s="194"/>
      <c r="D61" s="194"/>
      <c r="E61" s="194"/>
      <c r="F61" s="194"/>
      <c r="G61" s="194"/>
      <c r="H61" s="194"/>
      <c r="I61" s="194"/>
      <c r="J61" s="194"/>
      <c r="K61" s="194"/>
      <c r="L61" s="194"/>
      <c r="M61" s="194"/>
      <c r="N61" s="194"/>
      <c r="O61" s="194"/>
      <c r="P61" s="194"/>
      <c r="Q61" s="194"/>
      <c r="R61" s="194"/>
      <c r="S61" s="194"/>
      <c r="T61" s="194"/>
      <c r="U61" s="194"/>
      <c r="V61" s="194"/>
      <c r="W61" s="198"/>
      <c r="X61" s="198"/>
      <c r="Y61" s="198"/>
      <c r="Z61" s="199"/>
      <c r="AA61" s="199"/>
      <c r="AB61" s="199"/>
      <c r="AC61" s="199"/>
      <c r="AD61" s="199"/>
      <c r="AE61" s="199"/>
      <c r="AF61" s="199"/>
      <c r="AG61" s="199"/>
      <c r="AH61" s="199"/>
      <c r="AI61" s="199"/>
      <c r="AJ61" s="199"/>
      <c r="AK61" s="199"/>
      <c r="AL61" s="199"/>
      <c r="AM61" s="199"/>
      <c r="AN61" s="199"/>
      <c r="AO61" s="199"/>
      <c r="AP61" s="199"/>
      <c r="AQ61" s="199"/>
      <c r="AR61" s="199"/>
      <c r="AS61" s="198"/>
      <c r="AT61" s="198"/>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8"/>
      <c r="CM61" s="198"/>
      <c r="CN61" s="198"/>
      <c r="CO61" s="207"/>
    </row>
    <row r="62" spans="2:95" s="173" customFormat="1">
      <c r="B62" s="195"/>
      <c r="C62" s="186"/>
      <c r="D62" s="186"/>
      <c r="E62" s="186"/>
      <c r="F62" s="186"/>
      <c r="G62" s="186"/>
      <c r="H62" s="186"/>
      <c r="I62" s="186"/>
      <c r="X62" s="197"/>
      <c r="Y62" s="197"/>
      <c r="Z62" s="197"/>
      <c r="AA62" s="197"/>
      <c r="AB62" s="197"/>
      <c r="AC62" s="197"/>
      <c r="AD62" s="197"/>
      <c r="AE62" s="197"/>
      <c r="AF62" s="197"/>
      <c r="AG62" s="197"/>
      <c r="AH62" s="197"/>
      <c r="AI62" s="197"/>
      <c r="AJ62" s="197"/>
      <c r="AK62" s="197"/>
      <c r="AL62" s="197"/>
      <c r="AM62" s="197"/>
      <c r="AN62" s="197"/>
      <c r="AO62" s="197"/>
      <c r="AP62" s="197"/>
      <c r="AQ62" s="197"/>
      <c r="AR62" s="197"/>
    </row>
    <row r="63" spans="2:95" s="173" customFormat="1" ht="18" customHeight="1">
      <c r="B63" s="250" t="s">
        <v>23</v>
      </c>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1"/>
      <c r="CN63" s="251"/>
      <c r="CO63" s="252"/>
    </row>
    <row r="64" spans="2:95" s="173" customFormat="1" ht="5.15" customHeight="1">
      <c r="B64" s="196"/>
      <c r="C64" s="187"/>
      <c r="D64" s="187"/>
      <c r="E64" s="187"/>
      <c r="F64" s="187"/>
      <c r="G64" s="187"/>
      <c r="H64" s="187"/>
      <c r="I64" s="18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208"/>
    </row>
    <row r="65" spans="2:93" s="173" customFormat="1" ht="15.5">
      <c r="B65" s="209"/>
      <c r="C65" s="187"/>
      <c r="D65" s="187"/>
      <c r="E65" s="197"/>
      <c r="F65" s="210"/>
      <c r="G65" s="210"/>
      <c r="H65" s="210"/>
      <c r="I65" s="210"/>
      <c r="J65" s="210"/>
      <c r="K65" s="197"/>
      <c r="L65" s="197"/>
      <c r="M65" s="229" t="s">
        <v>24</v>
      </c>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t="s">
        <v>25</v>
      </c>
      <c r="AT65" s="229"/>
      <c r="AU65" s="229"/>
      <c r="AV65" s="229"/>
      <c r="AW65" s="229"/>
      <c r="AX65" s="229"/>
      <c r="AY65" s="229"/>
      <c r="AZ65" s="229"/>
      <c r="BA65" s="229"/>
      <c r="BB65" s="197"/>
      <c r="BC65" s="197"/>
      <c r="BD65" s="197"/>
      <c r="BE65" s="197"/>
      <c r="BF65" s="231"/>
      <c r="BH65" s="231"/>
      <c r="BI65" s="231"/>
      <c r="BJ65" s="231"/>
      <c r="BK65" s="231"/>
      <c r="BL65" s="231"/>
      <c r="BM65" s="231"/>
      <c r="BN65" s="231"/>
      <c r="BO65" s="231"/>
      <c r="BP65" s="231"/>
      <c r="BQ65" s="231"/>
      <c r="BR65" s="231"/>
      <c r="BS65" s="231"/>
      <c r="BT65" s="231"/>
      <c r="BU65" s="231"/>
      <c r="BV65" s="231"/>
      <c r="BW65" s="231"/>
      <c r="BX65" s="231"/>
      <c r="BY65" s="231"/>
      <c r="BZ65" s="231"/>
      <c r="CA65" s="231"/>
      <c r="CB65" s="231"/>
      <c r="CC65" s="231"/>
      <c r="CD65" s="231"/>
      <c r="CE65" s="231"/>
      <c r="CF65" s="231"/>
      <c r="CG65" s="231"/>
      <c r="CH65" s="231"/>
      <c r="CI65" s="231"/>
      <c r="CJ65" s="231"/>
      <c r="CK65" s="231"/>
      <c r="CL65" s="231"/>
      <c r="CM65" s="231"/>
      <c r="CN65" s="231"/>
      <c r="CO65" s="232"/>
    </row>
    <row r="66" spans="2:93" s="173" customFormat="1" ht="5.15" customHeight="1">
      <c r="B66" s="196"/>
      <c r="C66" s="187"/>
      <c r="D66" s="187"/>
      <c r="E66" s="197"/>
      <c r="F66" s="200"/>
      <c r="G66" s="200"/>
      <c r="H66" s="200"/>
      <c r="I66" s="200"/>
      <c r="J66" s="200"/>
      <c r="K66" s="200"/>
      <c r="L66" s="200"/>
      <c r="M66" s="200"/>
      <c r="N66" s="200"/>
      <c r="O66" s="200"/>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c r="CA66" s="197"/>
      <c r="CB66" s="197"/>
      <c r="CC66" s="197"/>
      <c r="CD66" s="197"/>
      <c r="CE66" s="197"/>
      <c r="CF66" s="197"/>
      <c r="CG66" s="197"/>
      <c r="CH66" s="197"/>
      <c r="CI66" s="197"/>
      <c r="CJ66" s="197"/>
      <c r="CK66" s="197"/>
      <c r="CL66" s="197"/>
      <c r="CM66" s="197"/>
      <c r="CN66" s="197"/>
      <c r="CO66" s="208"/>
    </row>
    <row r="67" spans="2:93" s="173" customFormat="1" ht="14.5" customHeight="1">
      <c r="B67" s="196"/>
      <c r="C67" s="187"/>
      <c r="D67" s="187"/>
      <c r="E67" s="197"/>
      <c r="F67" s="197"/>
      <c r="G67" s="197"/>
      <c r="H67" s="197"/>
      <c r="I67" s="197"/>
      <c r="J67" s="197"/>
      <c r="K67" s="197"/>
      <c r="L67" s="197"/>
      <c r="M67" s="258" t="s">
        <v>26</v>
      </c>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89"/>
      <c r="AQ67" s="289"/>
      <c r="AR67" s="289"/>
      <c r="AS67" s="258" t="s">
        <v>27</v>
      </c>
      <c r="AT67" s="258"/>
      <c r="AU67" s="258"/>
      <c r="AV67" s="258"/>
      <c r="AW67" s="258"/>
      <c r="AX67" s="258"/>
      <c r="AY67" s="258"/>
      <c r="AZ67" s="258"/>
      <c r="BA67" s="258"/>
      <c r="BB67" s="258"/>
      <c r="BC67" s="258"/>
      <c r="BD67" s="258"/>
      <c r="BE67" s="258"/>
      <c r="BF67" s="258"/>
      <c r="BG67" s="258"/>
      <c r="BH67" s="258"/>
      <c r="BI67" s="258"/>
      <c r="BJ67" s="258"/>
      <c r="BK67" s="258"/>
      <c r="BL67" s="258"/>
      <c r="BM67" s="258"/>
      <c r="BN67" s="258"/>
      <c r="BO67" s="258"/>
      <c r="BP67" s="258"/>
      <c r="BQ67" s="258"/>
      <c r="BR67" s="258"/>
      <c r="BS67" s="258"/>
      <c r="BT67" s="258"/>
      <c r="BU67" s="258"/>
      <c r="BV67" s="258"/>
      <c r="BW67" s="258"/>
      <c r="BX67" s="258"/>
      <c r="BY67" s="258"/>
      <c r="BZ67" s="258"/>
      <c r="CA67" s="258"/>
      <c r="CB67" s="258"/>
      <c r="CC67" s="258"/>
      <c r="CD67" s="258"/>
      <c r="CE67" s="258"/>
      <c r="CF67" s="258"/>
      <c r="CG67" s="258"/>
      <c r="CH67" s="258"/>
      <c r="CI67" s="258"/>
      <c r="CJ67" s="258"/>
      <c r="CK67" s="258"/>
      <c r="CL67" s="258"/>
      <c r="CM67" s="258"/>
      <c r="CN67" s="258"/>
      <c r="CO67" s="233"/>
    </row>
    <row r="68" spans="2:93" s="173" customFormat="1">
      <c r="B68" s="196"/>
      <c r="C68" s="187"/>
      <c r="D68" s="187"/>
      <c r="E68" s="197"/>
      <c r="F68" s="197"/>
      <c r="G68" s="197"/>
      <c r="H68" s="197"/>
      <c r="I68" s="197"/>
      <c r="J68" s="197"/>
      <c r="K68" s="197"/>
      <c r="L68" s="197"/>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89"/>
      <c r="AQ68" s="289"/>
      <c r="AR68" s="289"/>
      <c r="AS68" s="258"/>
      <c r="AT68" s="258"/>
      <c r="AU68" s="258"/>
      <c r="AV68" s="258"/>
      <c r="AW68" s="258"/>
      <c r="AX68" s="258"/>
      <c r="AY68" s="258"/>
      <c r="AZ68" s="258"/>
      <c r="BA68" s="258"/>
      <c r="BB68" s="258"/>
      <c r="BC68" s="258"/>
      <c r="BD68" s="258"/>
      <c r="BE68" s="258"/>
      <c r="BF68" s="258"/>
      <c r="BG68" s="258"/>
      <c r="BH68" s="258"/>
      <c r="BI68" s="258"/>
      <c r="BJ68" s="258"/>
      <c r="BK68" s="258"/>
      <c r="BL68" s="258"/>
      <c r="BM68" s="258"/>
      <c r="BN68" s="258"/>
      <c r="BO68" s="258"/>
      <c r="BP68" s="258"/>
      <c r="BQ68" s="258"/>
      <c r="BR68" s="258"/>
      <c r="BS68" s="258"/>
      <c r="BT68" s="258"/>
      <c r="BU68" s="258"/>
      <c r="BV68" s="258"/>
      <c r="BW68" s="258"/>
      <c r="BX68" s="258"/>
      <c r="BY68" s="258"/>
      <c r="BZ68" s="258"/>
      <c r="CA68" s="258"/>
      <c r="CB68" s="258"/>
      <c r="CC68" s="258"/>
      <c r="CD68" s="258"/>
      <c r="CE68" s="258"/>
      <c r="CF68" s="258"/>
      <c r="CG68" s="258"/>
      <c r="CH68" s="258"/>
      <c r="CI68" s="258"/>
      <c r="CJ68" s="258"/>
      <c r="CK68" s="258"/>
      <c r="CL68" s="258"/>
      <c r="CM68" s="258"/>
      <c r="CN68" s="258"/>
      <c r="CO68" s="233"/>
    </row>
    <row r="69" spans="2:93" s="173" customFormat="1">
      <c r="B69" s="196"/>
      <c r="C69" s="187"/>
      <c r="D69" s="187"/>
      <c r="E69" s="197"/>
      <c r="F69" s="197"/>
      <c r="G69" s="197"/>
      <c r="H69" s="197"/>
      <c r="I69" s="197"/>
      <c r="J69" s="197"/>
      <c r="K69" s="197"/>
      <c r="L69" s="197"/>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89"/>
      <c r="AQ69" s="289"/>
      <c r="AR69" s="289"/>
      <c r="AS69" s="258"/>
      <c r="AT69" s="258"/>
      <c r="AU69" s="258"/>
      <c r="AV69" s="258"/>
      <c r="AW69" s="258"/>
      <c r="AX69" s="258"/>
      <c r="AY69" s="258"/>
      <c r="AZ69" s="258"/>
      <c r="BA69" s="258"/>
      <c r="BB69" s="258"/>
      <c r="BC69" s="258"/>
      <c r="BD69" s="258"/>
      <c r="BE69" s="258"/>
      <c r="BF69" s="258"/>
      <c r="BG69" s="258"/>
      <c r="BH69" s="258"/>
      <c r="BI69" s="258"/>
      <c r="BJ69" s="258"/>
      <c r="BK69" s="258"/>
      <c r="BL69" s="258"/>
      <c r="BM69" s="258"/>
      <c r="BN69" s="258"/>
      <c r="BO69" s="258"/>
      <c r="BP69" s="258"/>
      <c r="BQ69" s="258"/>
      <c r="BR69" s="258"/>
      <c r="BS69" s="258"/>
      <c r="BT69" s="258"/>
      <c r="BU69" s="258"/>
      <c r="BV69" s="258"/>
      <c r="BW69" s="258"/>
      <c r="BX69" s="258"/>
      <c r="BY69" s="258"/>
      <c r="BZ69" s="258"/>
      <c r="CA69" s="258"/>
      <c r="CB69" s="258"/>
      <c r="CC69" s="258"/>
      <c r="CD69" s="258"/>
      <c r="CE69" s="258"/>
      <c r="CF69" s="258"/>
      <c r="CG69" s="258"/>
      <c r="CH69" s="258"/>
      <c r="CI69" s="258"/>
      <c r="CJ69" s="258"/>
      <c r="CK69" s="258"/>
      <c r="CL69" s="258"/>
      <c r="CM69" s="258"/>
      <c r="CN69" s="258"/>
      <c r="CO69" s="233"/>
    </row>
    <row r="70" spans="2:93" s="173" customFormat="1">
      <c r="B70" s="196"/>
      <c r="C70" s="187"/>
      <c r="D70" s="187"/>
      <c r="E70" s="197"/>
      <c r="F70" s="197"/>
      <c r="G70" s="197"/>
      <c r="H70" s="197"/>
      <c r="I70" s="197"/>
      <c r="J70" s="197"/>
      <c r="K70" s="197"/>
      <c r="L70" s="197"/>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89"/>
      <c r="AQ70" s="289"/>
      <c r="AR70" s="289"/>
      <c r="AS70" s="258"/>
      <c r="AT70" s="258"/>
      <c r="AU70" s="258"/>
      <c r="AV70" s="258"/>
      <c r="AW70" s="258"/>
      <c r="AX70" s="258"/>
      <c r="AY70" s="258"/>
      <c r="AZ70" s="258"/>
      <c r="BA70" s="258"/>
      <c r="BB70" s="258"/>
      <c r="BC70" s="258"/>
      <c r="BD70" s="258"/>
      <c r="BE70" s="258"/>
      <c r="BF70" s="258"/>
      <c r="BG70" s="258"/>
      <c r="BH70" s="258"/>
      <c r="BI70" s="258"/>
      <c r="BJ70" s="258"/>
      <c r="BK70" s="258"/>
      <c r="BL70" s="258"/>
      <c r="BM70" s="258"/>
      <c r="BN70" s="258"/>
      <c r="BO70" s="258"/>
      <c r="BP70" s="258"/>
      <c r="BQ70" s="258"/>
      <c r="BR70" s="258"/>
      <c r="BS70" s="258"/>
      <c r="BT70" s="258"/>
      <c r="BU70" s="258"/>
      <c r="BV70" s="258"/>
      <c r="BW70" s="258"/>
      <c r="BX70" s="258"/>
      <c r="BY70" s="258"/>
      <c r="BZ70" s="258"/>
      <c r="CA70" s="258"/>
      <c r="CB70" s="258"/>
      <c r="CC70" s="258"/>
      <c r="CD70" s="258"/>
      <c r="CE70" s="258"/>
      <c r="CF70" s="258"/>
      <c r="CG70" s="258"/>
      <c r="CH70" s="258"/>
      <c r="CI70" s="258"/>
      <c r="CJ70" s="258"/>
      <c r="CK70" s="258"/>
      <c r="CL70" s="258"/>
      <c r="CM70" s="258"/>
      <c r="CN70" s="258"/>
      <c r="CO70" s="233"/>
    </row>
    <row r="71" spans="2:93" s="173" customFormat="1">
      <c r="B71" s="196"/>
      <c r="C71" s="187"/>
      <c r="D71" s="187"/>
      <c r="E71" s="197"/>
      <c r="F71" s="197"/>
      <c r="G71" s="197"/>
      <c r="H71" s="197"/>
      <c r="I71" s="197"/>
      <c r="J71" s="197"/>
      <c r="K71" s="197"/>
      <c r="L71" s="197"/>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89"/>
      <c r="AQ71" s="289"/>
      <c r="AR71" s="289"/>
      <c r="AS71" s="258"/>
      <c r="AT71" s="258"/>
      <c r="AU71" s="258"/>
      <c r="AV71" s="258"/>
      <c r="AW71" s="258"/>
      <c r="AX71" s="258"/>
      <c r="AY71" s="258"/>
      <c r="AZ71" s="258"/>
      <c r="BA71" s="258"/>
      <c r="BB71" s="258"/>
      <c r="BC71" s="258"/>
      <c r="BD71" s="258"/>
      <c r="BE71" s="258"/>
      <c r="BF71" s="258"/>
      <c r="BG71" s="258"/>
      <c r="BH71" s="258"/>
      <c r="BI71" s="258"/>
      <c r="BJ71" s="258"/>
      <c r="BK71" s="258"/>
      <c r="BL71" s="258"/>
      <c r="BM71" s="258"/>
      <c r="BN71" s="258"/>
      <c r="BO71" s="258"/>
      <c r="BP71" s="258"/>
      <c r="BQ71" s="258"/>
      <c r="BR71" s="258"/>
      <c r="BS71" s="258"/>
      <c r="BT71" s="258"/>
      <c r="BU71" s="258"/>
      <c r="BV71" s="258"/>
      <c r="BW71" s="258"/>
      <c r="BX71" s="258"/>
      <c r="BY71" s="258"/>
      <c r="BZ71" s="258"/>
      <c r="CA71" s="258"/>
      <c r="CB71" s="258"/>
      <c r="CC71" s="258"/>
      <c r="CD71" s="258"/>
      <c r="CE71" s="258"/>
      <c r="CF71" s="258"/>
      <c r="CG71" s="258"/>
      <c r="CH71" s="258"/>
      <c r="CI71" s="258"/>
      <c r="CJ71" s="258"/>
      <c r="CK71" s="258"/>
      <c r="CL71" s="258"/>
      <c r="CM71" s="258"/>
      <c r="CN71" s="258"/>
      <c r="CO71" s="233"/>
    </row>
    <row r="72" spans="2:93" s="173" customFormat="1">
      <c r="B72" s="196"/>
      <c r="C72" s="187"/>
      <c r="D72" s="187"/>
      <c r="E72" s="197"/>
      <c r="F72" s="197"/>
      <c r="G72" s="197"/>
      <c r="H72" s="197"/>
      <c r="I72" s="197"/>
      <c r="J72" s="197"/>
      <c r="K72" s="197"/>
      <c r="L72" s="197"/>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89"/>
      <c r="AQ72" s="289"/>
      <c r="AR72" s="289"/>
      <c r="AS72" s="258"/>
      <c r="AT72" s="258"/>
      <c r="AU72" s="258"/>
      <c r="AV72" s="258"/>
      <c r="AW72" s="258"/>
      <c r="AX72" s="258"/>
      <c r="AY72" s="258"/>
      <c r="AZ72" s="258"/>
      <c r="BA72" s="258"/>
      <c r="BB72" s="258"/>
      <c r="BC72" s="258"/>
      <c r="BD72" s="258"/>
      <c r="BE72" s="258"/>
      <c r="BF72" s="258"/>
      <c r="BG72" s="258"/>
      <c r="BH72" s="258"/>
      <c r="BI72" s="258"/>
      <c r="BJ72" s="258"/>
      <c r="BK72" s="258"/>
      <c r="BL72" s="258"/>
      <c r="BM72" s="258"/>
      <c r="BN72" s="258"/>
      <c r="BO72" s="258"/>
      <c r="BP72" s="258"/>
      <c r="BQ72" s="258"/>
      <c r="BR72" s="258"/>
      <c r="BS72" s="258"/>
      <c r="BT72" s="258"/>
      <c r="BU72" s="258"/>
      <c r="BV72" s="258"/>
      <c r="BW72" s="258"/>
      <c r="BX72" s="258"/>
      <c r="BY72" s="258"/>
      <c r="BZ72" s="258"/>
      <c r="CA72" s="258"/>
      <c r="CB72" s="258"/>
      <c r="CC72" s="258"/>
      <c r="CD72" s="258"/>
      <c r="CE72" s="258"/>
      <c r="CF72" s="258"/>
      <c r="CG72" s="258"/>
      <c r="CH72" s="258"/>
      <c r="CI72" s="258"/>
      <c r="CJ72" s="258"/>
      <c r="CK72" s="258"/>
      <c r="CL72" s="258"/>
      <c r="CM72" s="258"/>
      <c r="CN72" s="258"/>
      <c r="CO72" s="233"/>
    </row>
    <row r="73" spans="2:93" s="173" customFormat="1">
      <c r="B73" s="196"/>
      <c r="C73" s="187"/>
      <c r="D73" s="187"/>
      <c r="E73" s="197"/>
      <c r="F73" s="197"/>
      <c r="G73" s="197"/>
      <c r="H73" s="197"/>
      <c r="I73" s="197"/>
      <c r="J73" s="197"/>
      <c r="K73" s="197"/>
      <c r="L73" s="197"/>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58"/>
      <c r="AP73" s="289"/>
      <c r="AQ73" s="289"/>
      <c r="AR73" s="289"/>
      <c r="AS73" s="258"/>
      <c r="AT73" s="258"/>
      <c r="AU73" s="258"/>
      <c r="AV73" s="258"/>
      <c r="AW73" s="258"/>
      <c r="AX73" s="258"/>
      <c r="AY73" s="258"/>
      <c r="AZ73" s="258"/>
      <c r="BA73" s="258"/>
      <c r="BB73" s="258"/>
      <c r="BC73" s="258"/>
      <c r="BD73" s="258"/>
      <c r="BE73" s="258"/>
      <c r="BF73" s="258"/>
      <c r="BG73" s="258"/>
      <c r="BH73" s="258"/>
      <c r="BI73" s="258"/>
      <c r="BJ73" s="258"/>
      <c r="BK73" s="258"/>
      <c r="BL73" s="258"/>
      <c r="BM73" s="258"/>
      <c r="BN73" s="258"/>
      <c r="BO73" s="258"/>
      <c r="BP73" s="258"/>
      <c r="BQ73" s="258"/>
      <c r="BR73" s="258"/>
      <c r="BS73" s="258"/>
      <c r="BT73" s="258"/>
      <c r="BU73" s="258"/>
      <c r="BV73" s="258"/>
      <c r="BW73" s="258"/>
      <c r="BX73" s="258"/>
      <c r="BY73" s="258"/>
      <c r="BZ73" s="258"/>
      <c r="CA73" s="258"/>
      <c r="CB73" s="258"/>
      <c r="CC73" s="258"/>
      <c r="CD73" s="258"/>
      <c r="CE73" s="258"/>
      <c r="CF73" s="258"/>
      <c r="CG73" s="258"/>
      <c r="CH73" s="258"/>
      <c r="CI73" s="258"/>
      <c r="CJ73" s="258"/>
      <c r="CK73" s="258"/>
      <c r="CL73" s="258"/>
      <c r="CM73" s="258"/>
      <c r="CN73" s="258"/>
      <c r="CO73" s="233"/>
    </row>
    <row r="74" spans="2:93" s="173" customFormat="1">
      <c r="B74" s="196"/>
      <c r="C74" s="187"/>
      <c r="D74" s="187"/>
      <c r="E74" s="197"/>
      <c r="F74" s="197"/>
      <c r="G74" s="197"/>
      <c r="H74" s="197"/>
      <c r="I74" s="197"/>
      <c r="J74" s="197"/>
      <c r="K74" s="197"/>
      <c r="L74" s="197"/>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89"/>
      <c r="AQ74" s="289"/>
      <c r="AR74" s="289"/>
      <c r="AS74" s="258"/>
      <c r="AT74" s="258"/>
      <c r="AU74" s="258"/>
      <c r="AV74" s="258"/>
      <c r="AW74" s="258"/>
      <c r="AX74" s="258"/>
      <c r="AY74" s="258"/>
      <c r="AZ74" s="258"/>
      <c r="BA74" s="258"/>
      <c r="BB74" s="258"/>
      <c r="BC74" s="258"/>
      <c r="BD74" s="258"/>
      <c r="BE74" s="258"/>
      <c r="BF74" s="258"/>
      <c r="BG74" s="258"/>
      <c r="BH74" s="258"/>
      <c r="BI74" s="258"/>
      <c r="BJ74" s="258"/>
      <c r="BK74" s="258"/>
      <c r="BL74" s="258"/>
      <c r="BM74" s="258"/>
      <c r="BN74" s="258"/>
      <c r="BO74" s="258"/>
      <c r="BP74" s="258"/>
      <c r="BQ74" s="258"/>
      <c r="BR74" s="258"/>
      <c r="BS74" s="258"/>
      <c r="BT74" s="258"/>
      <c r="BU74" s="258"/>
      <c r="BV74" s="258"/>
      <c r="BW74" s="258"/>
      <c r="BX74" s="258"/>
      <c r="BY74" s="258"/>
      <c r="BZ74" s="258"/>
      <c r="CA74" s="258"/>
      <c r="CB74" s="258"/>
      <c r="CC74" s="258"/>
      <c r="CD74" s="258"/>
      <c r="CE74" s="258"/>
      <c r="CF74" s="258"/>
      <c r="CG74" s="258"/>
      <c r="CH74" s="258"/>
      <c r="CI74" s="258"/>
      <c r="CJ74" s="258"/>
      <c r="CK74" s="258"/>
      <c r="CL74" s="258"/>
      <c r="CM74" s="258"/>
      <c r="CN74" s="258"/>
      <c r="CO74" s="233"/>
    </row>
    <row r="75" spans="2:93" s="173" customFormat="1">
      <c r="B75" s="196"/>
      <c r="C75" s="187"/>
      <c r="D75" s="187"/>
      <c r="E75" s="197"/>
      <c r="F75" s="197"/>
      <c r="G75" s="197"/>
      <c r="H75" s="197"/>
      <c r="I75" s="197"/>
      <c r="J75" s="197"/>
      <c r="K75" s="197"/>
      <c r="L75" s="197"/>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89"/>
      <c r="AQ75" s="289"/>
      <c r="AR75" s="289"/>
      <c r="AS75" s="258"/>
      <c r="AT75" s="258"/>
      <c r="AU75" s="258"/>
      <c r="AV75" s="258"/>
      <c r="AW75" s="258"/>
      <c r="AX75" s="258"/>
      <c r="AY75" s="258"/>
      <c r="AZ75" s="258"/>
      <c r="BA75" s="258"/>
      <c r="BB75" s="258"/>
      <c r="BC75" s="258"/>
      <c r="BD75" s="258"/>
      <c r="BE75" s="258"/>
      <c r="BF75" s="258"/>
      <c r="BG75" s="258"/>
      <c r="BH75" s="258"/>
      <c r="BI75" s="258"/>
      <c r="BJ75" s="258"/>
      <c r="BK75" s="258"/>
      <c r="BL75" s="258"/>
      <c r="BM75" s="258"/>
      <c r="BN75" s="258"/>
      <c r="BO75" s="258"/>
      <c r="BP75" s="258"/>
      <c r="BQ75" s="258"/>
      <c r="BR75" s="258"/>
      <c r="BS75" s="258"/>
      <c r="BT75" s="258"/>
      <c r="BU75" s="258"/>
      <c r="BV75" s="258"/>
      <c r="BW75" s="258"/>
      <c r="BX75" s="258"/>
      <c r="BY75" s="258"/>
      <c r="BZ75" s="258"/>
      <c r="CA75" s="258"/>
      <c r="CB75" s="258"/>
      <c r="CC75" s="258"/>
      <c r="CD75" s="258"/>
      <c r="CE75" s="258"/>
      <c r="CF75" s="258"/>
      <c r="CG75" s="258"/>
      <c r="CH75" s="258"/>
      <c r="CI75" s="258"/>
      <c r="CJ75" s="258"/>
      <c r="CK75" s="258"/>
      <c r="CL75" s="258"/>
      <c r="CM75" s="258"/>
      <c r="CN75" s="258"/>
      <c r="CO75" s="233"/>
    </row>
    <row r="76" spans="2:93" s="173" customFormat="1" ht="40.5" customHeight="1">
      <c r="B76" s="211"/>
      <c r="C76" s="212"/>
      <c r="D76" s="212"/>
      <c r="E76" s="213"/>
      <c r="F76" s="213"/>
      <c r="G76" s="213"/>
      <c r="H76" s="213"/>
      <c r="I76" s="213"/>
      <c r="J76" s="213"/>
      <c r="K76" s="213"/>
      <c r="L76" s="213"/>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90"/>
      <c r="AQ76" s="290"/>
      <c r="AR76" s="290"/>
      <c r="AS76" s="259"/>
      <c r="AT76" s="259"/>
      <c r="AU76" s="259"/>
      <c r="AV76" s="259"/>
      <c r="AW76" s="259"/>
      <c r="AX76" s="259"/>
      <c r="AY76" s="259"/>
      <c r="AZ76" s="259"/>
      <c r="BA76" s="259"/>
      <c r="BB76" s="259"/>
      <c r="BC76" s="259"/>
      <c r="BD76" s="259"/>
      <c r="BE76" s="259"/>
      <c r="BF76" s="259"/>
      <c r="BG76" s="259"/>
      <c r="BH76" s="259"/>
      <c r="BI76" s="259"/>
      <c r="BJ76" s="259"/>
      <c r="BK76" s="259"/>
      <c r="BL76" s="259"/>
      <c r="BM76" s="259"/>
      <c r="BN76" s="259"/>
      <c r="BO76" s="259"/>
      <c r="BP76" s="259"/>
      <c r="BQ76" s="259"/>
      <c r="BR76" s="259"/>
      <c r="BS76" s="259"/>
      <c r="BT76" s="259"/>
      <c r="BU76" s="259"/>
      <c r="BV76" s="259"/>
      <c r="BW76" s="259"/>
      <c r="BX76" s="259"/>
      <c r="BY76" s="259"/>
      <c r="BZ76" s="259"/>
      <c r="CA76" s="259"/>
      <c r="CB76" s="259"/>
      <c r="CC76" s="259"/>
      <c r="CD76" s="259"/>
      <c r="CE76" s="259"/>
      <c r="CF76" s="259"/>
      <c r="CG76" s="259"/>
      <c r="CH76" s="259"/>
      <c r="CI76" s="259"/>
      <c r="CJ76" s="259"/>
      <c r="CK76" s="259"/>
      <c r="CL76" s="259"/>
      <c r="CM76" s="259"/>
      <c r="CN76" s="259"/>
      <c r="CO76" s="234"/>
    </row>
    <row r="77" spans="2:93" s="173" customFormat="1">
      <c r="B77" s="195"/>
      <c r="C77" s="186"/>
      <c r="D77" s="186"/>
      <c r="E77" s="186"/>
      <c r="F77" s="186"/>
      <c r="G77" s="186"/>
      <c r="H77" s="186"/>
      <c r="I77" s="186"/>
    </row>
    <row r="78" spans="2:93" s="173" customFormat="1" ht="18" customHeight="1">
      <c r="B78" s="238" t="s">
        <v>28</v>
      </c>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c r="BT78" s="239"/>
      <c r="BU78" s="239"/>
      <c r="BV78" s="239"/>
      <c r="BW78" s="239"/>
      <c r="BX78" s="239"/>
      <c r="BY78" s="239"/>
      <c r="BZ78" s="239"/>
      <c r="CA78" s="239"/>
      <c r="CB78" s="239"/>
      <c r="CC78" s="239"/>
      <c r="CD78" s="239"/>
      <c r="CE78" s="239"/>
      <c r="CF78" s="239"/>
      <c r="CG78" s="239"/>
      <c r="CH78" s="239"/>
      <c r="CI78" s="239"/>
      <c r="CJ78" s="239"/>
      <c r="CK78" s="239"/>
      <c r="CL78" s="239"/>
      <c r="CM78" s="239"/>
      <c r="CN78" s="239"/>
      <c r="CO78" s="240"/>
    </row>
    <row r="79" spans="2:93" s="173" customFormat="1" ht="5.15" customHeight="1">
      <c r="B79" s="188"/>
      <c r="C79" s="187"/>
      <c r="D79" s="187"/>
      <c r="E79" s="187"/>
      <c r="F79" s="187"/>
      <c r="G79" s="187"/>
      <c r="H79" s="187"/>
      <c r="I79" s="18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7"/>
      <c r="BE79" s="197"/>
      <c r="BF79" s="197"/>
      <c r="BG79" s="197"/>
      <c r="BH79" s="197"/>
      <c r="BI79" s="197"/>
      <c r="BJ79" s="197"/>
      <c r="BK79" s="197"/>
      <c r="BL79" s="197"/>
      <c r="BM79" s="197"/>
      <c r="BN79" s="197"/>
      <c r="BO79" s="197"/>
      <c r="BP79" s="197"/>
      <c r="BQ79" s="197"/>
      <c r="BR79" s="197"/>
      <c r="BS79" s="197"/>
      <c r="BT79" s="197"/>
      <c r="BU79" s="197"/>
      <c r="BV79" s="197"/>
      <c r="BW79" s="197"/>
      <c r="BX79" s="197"/>
      <c r="BY79" s="197"/>
      <c r="BZ79" s="197"/>
      <c r="CA79" s="197"/>
      <c r="CB79" s="197"/>
      <c r="CC79" s="197"/>
      <c r="CD79" s="197"/>
      <c r="CE79" s="197"/>
      <c r="CF79" s="197"/>
      <c r="CG79" s="197"/>
      <c r="CH79" s="197"/>
      <c r="CI79" s="197"/>
      <c r="CJ79" s="197"/>
      <c r="CK79" s="197"/>
      <c r="CL79" s="197"/>
      <c r="CM79" s="197"/>
      <c r="CN79" s="197"/>
      <c r="CO79" s="203"/>
    </row>
    <row r="80" spans="2:93" s="173" customFormat="1" ht="14.5" customHeight="1">
      <c r="B80" s="253" t="s">
        <v>167</v>
      </c>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197"/>
      <c r="AA80" s="197"/>
      <c r="AB80" s="254" t="s">
        <v>168</v>
      </c>
      <c r="AC80" s="254"/>
      <c r="AD80" s="254"/>
      <c r="AE80" s="254"/>
      <c r="AF80" s="254"/>
      <c r="AG80" s="254"/>
      <c r="AH80" s="254"/>
      <c r="AI80" s="254"/>
      <c r="AJ80" s="254"/>
      <c r="AK80" s="254"/>
      <c r="AL80" s="254"/>
      <c r="AM80" s="254"/>
      <c r="AN80" s="254"/>
      <c r="AO80" s="254"/>
      <c r="AP80" s="254"/>
      <c r="AQ80" s="254"/>
      <c r="AR80" s="254"/>
      <c r="AS80" s="254"/>
      <c r="AT80" s="254"/>
      <c r="AU80" s="254"/>
      <c r="AV80" s="254"/>
      <c r="AW80" s="254"/>
      <c r="AX80" s="254"/>
      <c r="AY80" s="254"/>
      <c r="AZ80" s="254"/>
      <c r="BA80" s="254"/>
      <c r="BB80" s="254"/>
      <c r="BC80" s="254"/>
      <c r="BD80" s="254"/>
      <c r="BE80" s="254"/>
      <c r="BF80" s="229"/>
      <c r="BG80" s="229"/>
      <c r="BH80" s="254" t="s">
        <v>29</v>
      </c>
      <c r="BI80" s="254"/>
      <c r="BJ80" s="254"/>
      <c r="BK80" s="254"/>
      <c r="BL80" s="254"/>
      <c r="BM80" s="254"/>
      <c r="BN80" s="254"/>
      <c r="BO80" s="254"/>
      <c r="BP80" s="254"/>
      <c r="BQ80" s="254"/>
      <c r="BR80" s="254"/>
      <c r="BS80" s="254"/>
      <c r="BT80" s="254"/>
      <c r="BU80" s="254"/>
      <c r="BV80" s="254"/>
      <c r="BW80" s="254"/>
      <c r="BX80" s="254"/>
      <c r="BY80" s="254"/>
      <c r="BZ80" s="254"/>
      <c r="CA80" s="254"/>
      <c r="CB80" s="254"/>
      <c r="CC80" s="254"/>
      <c r="CD80" s="254"/>
      <c r="CE80" s="254"/>
      <c r="CF80" s="254"/>
      <c r="CG80" s="254"/>
      <c r="CH80" s="254"/>
      <c r="CI80" s="254"/>
      <c r="CJ80" s="254"/>
      <c r="CK80" s="254"/>
      <c r="CL80" s="254"/>
      <c r="CM80" s="254"/>
      <c r="CN80" s="254"/>
      <c r="CO80" s="235"/>
    </row>
    <row r="81" spans="2:93" s="173" customFormat="1" ht="15" customHeight="1">
      <c r="B81" s="255" t="s">
        <v>30</v>
      </c>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197"/>
      <c r="AA81" s="197"/>
      <c r="AB81" s="257" t="s">
        <v>31</v>
      </c>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30"/>
      <c r="BG81" s="230"/>
      <c r="BH81" s="256" t="s">
        <v>32</v>
      </c>
      <c r="BI81" s="256"/>
      <c r="BJ81" s="256"/>
      <c r="BK81" s="256"/>
      <c r="BL81" s="256"/>
      <c r="BM81" s="256"/>
      <c r="BN81" s="256"/>
      <c r="BO81" s="256"/>
      <c r="BP81" s="256"/>
      <c r="BQ81" s="256"/>
      <c r="BR81" s="256"/>
      <c r="BS81" s="256"/>
      <c r="BT81" s="256"/>
      <c r="BU81" s="256"/>
      <c r="BV81" s="256"/>
      <c r="BW81" s="256"/>
      <c r="BX81" s="256"/>
      <c r="BY81" s="256"/>
      <c r="BZ81" s="256"/>
      <c r="CA81" s="256"/>
      <c r="CB81" s="256"/>
      <c r="CC81" s="256"/>
      <c r="CD81" s="256"/>
      <c r="CE81" s="256"/>
      <c r="CF81" s="256"/>
      <c r="CG81" s="256"/>
      <c r="CH81" s="256"/>
      <c r="CI81" s="256"/>
      <c r="CJ81" s="256"/>
      <c r="CK81" s="256"/>
      <c r="CL81" s="256"/>
      <c r="CM81" s="256"/>
      <c r="CN81" s="256"/>
      <c r="CO81" s="236"/>
    </row>
    <row r="82" spans="2:93" s="173" customFormat="1">
      <c r="B82" s="255" t="s">
        <v>33</v>
      </c>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197"/>
      <c r="AA82" s="197"/>
      <c r="AB82" s="230"/>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D82" s="230"/>
      <c r="BE82" s="230"/>
      <c r="BF82" s="230"/>
      <c r="BG82" s="230"/>
      <c r="BH82" s="256" t="s">
        <v>34</v>
      </c>
      <c r="BI82" s="256"/>
      <c r="BJ82" s="256"/>
      <c r="BK82" s="256"/>
      <c r="BL82" s="256"/>
      <c r="BM82" s="256"/>
      <c r="BN82" s="256"/>
      <c r="BO82" s="256"/>
      <c r="BP82" s="256"/>
      <c r="BQ82" s="256"/>
      <c r="BR82" s="256"/>
      <c r="BS82" s="256"/>
      <c r="BT82" s="256"/>
      <c r="BU82" s="256"/>
      <c r="BV82" s="256"/>
      <c r="BW82" s="256"/>
      <c r="BX82" s="256"/>
      <c r="BY82" s="256"/>
      <c r="BZ82" s="256"/>
      <c r="CA82" s="256"/>
      <c r="CB82" s="256"/>
      <c r="CC82" s="256"/>
      <c r="CD82" s="256"/>
      <c r="CE82" s="256"/>
      <c r="CF82" s="256"/>
      <c r="CG82" s="256"/>
      <c r="CH82" s="256"/>
      <c r="CI82" s="256"/>
      <c r="CJ82" s="256"/>
      <c r="CK82" s="256"/>
      <c r="CL82" s="256"/>
      <c r="CM82" s="256"/>
      <c r="CN82" s="256"/>
      <c r="CO82" s="236"/>
    </row>
    <row r="83" spans="2:93" s="173" customFormat="1">
      <c r="B83" s="188"/>
      <c r="C83" s="189"/>
      <c r="D83" s="187"/>
      <c r="E83" s="187"/>
      <c r="F83" s="187"/>
      <c r="G83" s="187"/>
      <c r="H83" s="187"/>
      <c r="I83" s="18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P83" s="197"/>
      <c r="BQ83" s="197"/>
      <c r="BR83" s="197"/>
      <c r="BS83" s="197"/>
      <c r="BT83" s="197"/>
      <c r="BU83" s="197"/>
      <c r="BV83" s="197"/>
      <c r="BW83" s="197"/>
      <c r="BX83" s="197"/>
      <c r="BY83" s="197"/>
      <c r="BZ83" s="197"/>
      <c r="CA83" s="197"/>
      <c r="CB83" s="197"/>
      <c r="CC83" s="197"/>
      <c r="CD83" s="197"/>
      <c r="CE83" s="197"/>
      <c r="CF83" s="197"/>
      <c r="CG83" s="197"/>
      <c r="CH83" s="197"/>
      <c r="CI83" s="197"/>
      <c r="CJ83" s="197"/>
      <c r="CK83" s="197"/>
      <c r="CL83" s="197"/>
      <c r="CM83" s="197"/>
      <c r="CN83" s="197"/>
      <c r="CO83" s="203"/>
    </row>
    <row r="84" spans="2:93" s="173" customFormat="1">
      <c r="B84" s="188"/>
      <c r="C84" s="189"/>
      <c r="D84" s="187"/>
      <c r="E84" s="187"/>
      <c r="F84" s="187"/>
      <c r="G84" s="187"/>
      <c r="H84" s="187"/>
      <c r="I84" s="18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197"/>
      <c r="CC84" s="197"/>
      <c r="CD84" s="197"/>
      <c r="CE84" s="197"/>
      <c r="CF84" s="197"/>
      <c r="CG84" s="197"/>
      <c r="CH84" s="197"/>
      <c r="CI84" s="197"/>
      <c r="CJ84" s="197"/>
      <c r="CK84" s="197"/>
      <c r="CL84" s="197"/>
      <c r="CM84" s="197"/>
      <c r="CN84" s="197"/>
      <c r="CO84" s="203"/>
    </row>
    <row r="85" spans="2:93" s="173" customFormat="1">
      <c r="B85" s="188"/>
      <c r="C85" s="189"/>
      <c r="D85" s="187"/>
      <c r="E85" s="187"/>
      <c r="F85" s="187"/>
      <c r="G85" s="187"/>
      <c r="H85" s="187"/>
      <c r="I85" s="18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B85" s="197"/>
      <c r="BC85" s="197"/>
      <c r="BD85" s="197"/>
      <c r="BE85" s="197"/>
      <c r="BF85" s="197"/>
      <c r="BG85" s="197"/>
      <c r="BH85" s="197"/>
      <c r="BI85" s="197"/>
      <c r="BJ85" s="197"/>
      <c r="BK85" s="197"/>
      <c r="BL85" s="197"/>
      <c r="BM85" s="197"/>
      <c r="BN85" s="197"/>
      <c r="BO85" s="197"/>
      <c r="BP85" s="197"/>
      <c r="BQ85" s="197"/>
      <c r="BR85" s="197"/>
      <c r="BS85" s="197"/>
      <c r="BT85" s="197"/>
      <c r="BU85" s="197"/>
      <c r="BV85" s="197"/>
      <c r="BW85" s="197"/>
      <c r="BX85" s="197"/>
      <c r="BY85" s="197"/>
      <c r="BZ85" s="197"/>
      <c r="CA85" s="197"/>
      <c r="CB85" s="197"/>
      <c r="CC85" s="197"/>
      <c r="CD85" s="197"/>
      <c r="CE85" s="197"/>
      <c r="CF85" s="197"/>
      <c r="CG85" s="197"/>
      <c r="CH85" s="197"/>
      <c r="CI85" s="197"/>
      <c r="CJ85" s="197"/>
      <c r="CK85" s="197"/>
      <c r="CL85" s="197"/>
      <c r="CM85" s="197"/>
      <c r="CN85" s="197"/>
      <c r="CO85" s="203"/>
    </row>
    <row r="86" spans="2:93" s="173" customFormat="1">
      <c r="B86" s="188"/>
      <c r="C86" s="189"/>
      <c r="D86" s="187"/>
      <c r="E86" s="187"/>
      <c r="F86" s="187"/>
      <c r="G86" s="187"/>
      <c r="H86" s="187"/>
      <c r="I86" s="18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7"/>
      <c r="BC86" s="197"/>
      <c r="BD86" s="197"/>
      <c r="BE86" s="197"/>
      <c r="BF86" s="197"/>
      <c r="BG86" s="197"/>
      <c r="BH86" s="197"/>
      <c r="BI86" s="197"/>
      <c r="BJ86" s="197"/>
      <c r="BK86" s="197"/>
      <c r="BL86" s="197"/>
      <c r="BM86" s="197"/>
      <c r="BN86" s="197"/>
      <c r="BO86" s="197"/>
      <c r="BP86" s="197"/>
      <c r="BQ86" s="197"/>
      <c r="BR86" s="197"/>
      <c r="BS86" s="197"/>
      <c r="BT86" s="197"/>
      <c r="BU86" s="197"/>
      <c r="BV86" s="197"/>
      <c r="BW86" s="197"/>
      <c r="BX86" s="197"/>
      <c r="BY86" s="197"/>
      <c r="BZ86" s="197"/>
      <c r="CA86" s="197"/>
      <c r="CB86" s="197"/>
      <c r="CC86" s="197"/>
      <c r="CD86" s="197"/>
      <c r="CE86" s="197"/>
      <c r="CF86" s="197"/>
      <c r="CG86" s="197"/>
      <c r="CH86" s="197"/>
      <c r="CI86" s="197"/>
      <c r="CJ86" s="197"/>
      <c r="CK86" s="197"/>
      <c r="CL86" s="197"/>
      <c r="CM86" s="197"/>
      <c r="CN86" s="197"/>
      <c r="CO86" s="203"/>
    </row>
    <row r="87" spans="2:93" s="173" customFormat="1">
      <c r="B87" s="188"/>
      <c r="C87" s="189"/>
      <c r="D87" s="187"/>
      <c r="E87" s="187"/>
      <c r="F87" s="187"/>
      <c r="G87" s="187"/>
      <c r="H87" s="187"/>
      <c r="I87" s="18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197"/>
      <c r="CH87" s="197"/>
      <c r="CI87" s="197"/>
      <c r="CJ87" s="197"/>
      <c r="CK87" s="197"/>
      <c r="CL87" s="197"/>
      <c r="CM87" s="197"/>
      <c r="CN87" s="197"/>
      <c r="CO87" s="203"/>
    </row>
    <row r="88" spans="2:93" s="173" customFormat="1">
      <c r="B88" s="188"/>
      <c r="C88" s="189"/>
      <c r="D88" s="187"/>
      <c r="E88" s="187"/>
      <c r="F88" s="187"/>
      <c r="G88" s="187"/>
      <c r="H88" s="187"/>
      <c r="I88" s="18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7"/>
      <c r="BR88" s="197"/>
      <c r="BS88" s="197"/>
      <c r="BT88" s="197"/>
      <c r="BU88" s="197"/>
      <c r="BV88" s="197"/>
      <c r="BW88" s="197"/>
      <c r="BX88" s="197"/>
      <c r="BY88" s="197"/>
      <c r="BZ88" s="197"/>
      <c r="CA88" s="197"/>
      <c r="CB88" s="197"/>
      <c r="CC88" s="197"/>
      <c r="CD88" s="197"/>
      <c r="CE88" s="197"/>
      <c r="CF88" s="197"/>
      <c r="CG88" s="197"/>
      <c r="CH88" s="197"/>
      <c r="CI88" s="197"/>
      <c r="CJ88" s="197"/>
      <c r="CK88" s="197"/>
      <c r="CL88" s="197"/>
      <c r="CM88" s="197"/>
      <c r="CN88" s="197"/>
      <c r="CO88" s="203"/>
    </row>
    <row r="89" spans="2:93" s="173" customFormat="1">
      <c r="B89" s="188"/>
      <c r="C89" s="189"/>
      <c r="D89" s="187"/>
      <c r="E89" s="187"/>
      <c r="F89" s="187"/>
      <c r="G89" s="187"/>
      <c r="H89" s="187"/>
      <c r="I89" s="18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7"/>
      <c r="BK89" s="197"/>
      <c r="BL89" s="197"/>
      <c r="BM89" s="197"/>
      <c r="BN89" s="197"/>
      <c r="BO89" s="197"/>
      <c r="BP89" s="197"/>
      <c r="BQ89" s="197"/>
      <c r="BR89" s="197"/>
      <c r="BS89" s="197"/>
      <c r="BT89" s="197"/>
      <c r="BU89" s="197"/>
      <c r="BV89" s="197"/>
      <c r="BW89" s="197"/>
      <c r="BX89" s="197"/>
      <c r="BY89" s="197"/>
      <c r="BZ89" s="197"/>
      <c r="CA89" s="197"/>
      <c r="CB89" s="197"/>
      <c r="CC89" s="197"/>
      <c r="CD89" s="197"/>
      <c r="CE89" s="197"/>
      <c r="CF89" s="197"/>
      <c r="CG89" s="197"/>
      <c r="CH89" s="197"/>
      <c r="CI89" s="197"/>
      <c r="CJ89" s="197"/>
      <c r="CK89" s="197"/>
      <c r="CL89" s="197"/>
      <c r="CM89" s="197"/>
      <c r="CN89" s="197"/>
      <c r="CO89" s="203"/>
    </row>
    <row r="90" spans="2:93" s="173" customFormat="1">
      <c r="B90" s="188"/>
      <c r="C90" s="189"/>
      <c r="D90" s="187"/>
      <c r="E90" s="187"/>
      <c r="F90" s="187"/>
      <c r="G90" s="187"/>
      <c r="H90" s="187"/>
      <c r="I90" s="18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7"/>
      <c r="BR90" s="197"/>
      <c r="BS90" s="197"/>
      <c r="BT90" s="197"/>
      <c r="BU90" s="197"/>
      <c r="BV90" s="197"/>
      <c r="BW90" s="197"/>
      <c r="BX90" s="197"/>
      <c r="BY90" s="197"/>
      <c r="BZ90" s="197"/>
      <c r="CA90" s="197"/>
      <c r="CB90" s="197"/>
      <c r="CC90" s="197"/>
      <c r="CD90" s="197"/>
      <c r="CE90" s="197"/>
      <c r="CF90" s="197"/>
      <c r="CG90" s="197"/>
      <c r="CH90" s="197"/>
      <c r="CI90" s="197"/>
      <c r="CJ90" s="197"/>
      <c r="CK90" s="197"/>
      <c r="CL90" s="197"/>
      <c r="CM90" s="197"/>
      <c r="CN90" s="197"/>
      <c r="CO90" s="203"/>
    </row>
    <row r="91" spans="2:93" s="173" customFormat="1">
      <c r="B91" s="180"/>
      <c r="C91" s="181"/>
      <c r="D91" s="214"/>
      <c r="E91" s="214"/>
      <c r="F91" s="214"/>
      <c r="G91" s="214"/>
      <c r="H91" s="214"/>
      <c r="I91" s="214"/>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207"/>
    </row>
    <row r="92" spans="2:93" s="173" customFormat="1">
      <c r="B92" s="195"/>
      <c r="C92" s="195"/>
      <c r="D92" s="186"/>
      <c r="E92" s="186"/>
      <c r="F92" s="186"/>
      <c r="G92" s="186"/>
      <c r="H92" s="186"/>
      <c r="I92" s="186"/>
    </row>
    <row r="93" spans="2:93" s="173" customFormat="1" ht="18" customHeight="1">
      <c r="B93" s="238" t="s">
        <v>35</v>
      </c>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A93" s="239"/>
      <c r="CB93" s="239"/>
      <c r="CC93" s="239"/>
      <c r="CD93" s="239"/>
      <c r="CE93" s="239"/>
      <c r="CF93" s="239"/>
      <c r="CG93" s="239"/>
      <c r="CH93" s="239"/>
      <c r="CI93" s="239"/>
      <c r="CJ93" s="239"/>
      <c r="CK93" s="239"/>
      <c r="CL93" s="239"/>
      <c r="CM93" s="239"/>
      <c r="CN93" s="239"/>
      <c r="CO93" s="240"/>
    </row>
    <row r="94" spans="2:93" s="173" customFormat="1" ht="5.15" customHeight="1">
      <c r="B94" s="188"/>
      <c r="C94" s="215"/>
      <c r="D94" s="215"/>
      <c r="E94" s="215"/>
      <c r="F94" s="215"/>
      <c r="G94" s="215"/>
      <c r="H94" s="215"/>
      <c r="I94" s="215"/>
      <c r="J94" s="223"/>
      <c r="K94" s="223"/>
      <c r="L94" s="223"/>
      <c r="M94" s="223"/>
      <c r="N94" s="223"/>
      <c r="O94" s="223"/>
      <c r="P94" s="223"/>
      <c r="Q94" s="223"/>
      <c r="R94" s="223"/>
      <c r="S94" s="223"/>
      <c r="T94" s="223"/>
      <c r="U94" s="223"/>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c r="AY94" s="197"/>
      <c r="AZ94" s="197"/>
      <c r="BA94" s="197"/>
      <c r="BB94" s="197"/>
      <c r="BC94" s="197"/>
      <c r="BD94" s="197"/>
      <c r="BE94" s="197"/>
      <c r="BF94" s="197"/>
      <c r="BG94" s="197"/>
      <c r="BH94" s="197"/>
      <c r="BI94" s="197"/>
      <c r="BJ94" s="197"/>
      <c r="BK94" s="197"/>
      <c r="BL94" s="197"/>
      <c r="BM94" s="197"/>
      <c r="BN94" s="197"/>
      <c r="BO94" s="197"/>
      <c r="BP94" s="197"/>
      <c r="BQ94" s="197"/>
      <c r="BR94" s="197"/>
      <c r="BS94" s="197"/>
      <c r="BT94" s="197"/>
      <c r="BU94" s="197"/>
      <c r="BV94" s="197"/>
      <c r="BW94" s="197"/>
      <c r="BX94" s="197"/>
      <c r="BY94" s="197"/>
      <c r="BZ94" s="197"/>
      <c r="CA94" s="197"/>
      <c r="CB94" s="197"/>
      <c r="CC94" s="197"/>
      <c r="CD94" s="197"/>
      <c r="CE94" s="197"/>
      <c r="CF94" s="197"/>
      <c r="CG94" s="197"/>
      <c r="CH94" s="197"/>
      <c r="CI94" s="197"/>
      <c r="CJ94" s="197"/>
      <c r="CK94" s="197"/>
      <c r="CL94" s="197"/>
      <c r="CM94" s="197"/>
      <c r="CN94" s="197"/>
      <c r="CO94" s="203"/>
    </row>
    <row r="95" spans="2:93" s="173" customFormat="1">
      <c r="B95" s="216" t="s">
        <v>36</v>
      </c>
      <c r="C95" s="217"/>
      <c r="D95" s="217"/>
      <c r="E95" s="217"/>
      <c r="F95" s="217"/>
      <c r="G95" s="217" t="s">
        <v>37</v>
      </c>
      <c r="H95" s="217"/>
      <c r="I95" s="186"/>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7"/>
      <c r="BR95" s="197"/>
      <c r="BS95" s="197"/>
      <c r="BT95" s="197"/>
      <c r="BU95" s="197"/>
      <c r="BV95" s="197"/>
      <c r="BW95" s="197"/>
      <c r="BX95" s="197"/>
      <c r="BY95" s="197"/>
      <c r="BZ95" s="197"/>
      <c r="CA95" s="197"/>
      <c r="CB95" s="197"/>
      <c r="CC95" s="197"/>
      <c r="CD95" s="197"/>
      <c r="CE95" s="197"/>
      <c r="CF95" s="197"/>
      <c r="CG95" s="197"/>
      <c r="CH95" s="197"/>
      <c r="CI95" s="197"/>
      <c r="CJ95" s="197"/>
      <c r="CK95" s="197"/>
      <c r="CL95" s="197"/>
      <c r="CM95" s="197"/>
      <c r="CN95" s="197"/>
      <c r="CO95" s="203"/>
    </row>
    <row r="96" spans="2:93" s="173" customFormat="1" ht="16.5">
      <c r="B96" s="218" t="s">
        <v>38</v>
      </c>
      <c r="C96" s="219"/>
      <c r="D96" s="217"/>
      <c r="E96" s="217"/>
      <c r="F96" s="217"/>
      <c r="G96" s="220" t="s">
        <v>39</v>
      </c>
      <c r="H96" s="217"/>
      <c r="I96" s="186"/>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7"/>
      <c r="BN96" s="197"/>
      <c r="BO96" s="197"/>
      <c r="BP96" s="197"/>
      <c r="BQ96" s="197"/>
      <c r="BR96" s="197"/>
      <c r="BS96" s="197"/>
      <c r="BT96" s="197"/>
      <c r="BU96" s="197"/>
      <c r="BV96" s="197"/>
      <c r="BW96" s="197"/>
      <c r="BX96" s="197"/>
      <c r="BY96" s="197"/>
      <c r="BZ96" s="197"/>
      <c r="CA96" s="197"/>
      <c r="CB96" s="197"/>
      <c r="CC96" s="197"/>
      <c r="CD96" s="197"/>
      <c r="CE96" s="197"/>
      <c r="CF96" s="197"/>
      <c r="CG96" s="197"/>
      <c r="CH96" s="197"/>
      <c r="CI96" s="197"/>
      <c r="CJ96" s="197"/>
      <c r="CK96" s="197"/>
      <c r="CL96" s="197"/>
      <c r="CM96" s="197"/>
      <c r="CN96" s="197"/>
      <c r="CO96" s="203"/>
    </row>
    <row r="97" spans="2:93" s="173" customFormat="1" ht="16.5">
      <c r="B97" s="218" t="s">
        <v>40</v>
      </c>
      <c r="C97" s="219"/>
      <c r="D97" s="217"/>
      <c r="E97" s="217"/>
      <c r="F97" s="217"/>
      <c r="G97" s="220" t="s">
        <v>41</v>
      </c>
      <c r="H97" s="217"/>
      <c r="I97" s="186"/>
      <c r="AD97" s="197"/>
      <c r="AE97" s="197"/>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7"/>
      <c r="BC97" s="197"/>
      <c r="BD97" s="197"/>
      <c r="BE97" s="197"/>
      <c r="BF97" s="197"/>
      <c r="BG97" s="197"/>
      <c r="BH97" s="197"/>
      <c r="BI97" s="197"/>
      <c r="BJ97" s="197"/>
      <c r="BK97" s="197"/>
      <c r="BL97" s="197"/>
      <c r="BM97" s="197"/>
      <c r="BN97" s="197"/>
      <c r="BO97" s="197"/>
      <c r="BP97" s="197"/>
      <c r="BQ97" s="197"/>
      <c r="BR97" s="197"/>
      <c r="BS97" s="197"/>
      <c r="BT97" s="197"/>
      <c r="BU97" s="197"/>
      <c r="BV97" s="197"/>
      <c r="BW97" s="197"/>
      <c r="BX97" s="197"/>
      <c r="BY97" s="197"/>
      <c r="BZ97" s="197"/>
      <c r="CA97" s="197"/>
      <c r="CB97" s="197"/>
      <c r="CC97" s="197"/>
      <c r="CD97" s="197"/>
      <c r="CE97" s="197"/>
      <c r="CF97" s="197"/>
      <c r="CG97" s="197"/>
      <c r="CH97" s="197"/>
      <c r="CI97" s="197"/>
      <c r="CJ97" s="197"/>
      <c r="CK97" s="197"/>
      <c r="CL97" s="197"/>
      <c r="CM97" s="197"/>
      <c r="CN97" s="197"/>
      <c r="CO97" s="203"/>
    </row>
    <row r="98" spans="2:93" s="173" customFormat="1">
      <c r="B98" s="221" t="s">
        <v>42</v>
      </c>
      <c r="C98" s="219"/>
      <c r="D98" s="217"/>
      <c r="E98" s="217"/>
      <c r="F98" s="217"/>
      <c r="G98" s="222" t="s">
        <v>43</v>
      </c>
      <c r="H98" s="217"/>
      <c r="I98" s="186"/>
      <c r="AD98" s="197"/>
      <c r="AE98" s="197"/>
      <c r="AF98" s="197"/>
      <c r="AG98" s="197"/>
      <c r="AH98" s="197"/>
      <c r="AI98" s="197"/>
      <c r="AJ98" s="197"/>
      <c r="AK98" s="197"/>
      <c r="AL98" s="197"/>
      <c r="AM98" s="197"/>
      <c r="AN98" s="197"/>
      <c r="AO98" s="197"/>
      <c r="AP98" s="197"/>
      <c r="AQ98" s="197"/>
      <c r="AR98" s="197"/>
      <c r="AS98" s="197"/>
      <c r="AT98" s="197"/>
      <c r="AU98" s="197"/>
      <c r="AV98" s="197"/>
      <c r="AW98" s="197"/>
      <c r="AX98" s="197"/>
      <c r="AY98" s="197"/>
      <c r="AZ98" s="197"/>
      <c r="BA98" s="197"/>
      <c r="BB98" s="197"/>
      <c r="BC98" s="197"/>
      <c r="BD98" s="197"/>
      <c r="BE98" s="197"/>
      <c r="BF98" s="197"/>
      <c r="BG98" s="197"/>
      <c r="BH98" s="197"/>
      <c r="BI98" s="197"/>
      <c r="BJ98" s="197"/>
      <c r="BK98" s="197"/>
      <c r="BL98" s="197"/>
      <c r="BM98" s="197"/>
      <c r="BN98" s="197"/>
      <c r="BO98" s="197"/>
      <c r="BP98" s="197"/>
      <c r="BQ98" s="197"/>
      <c r="BR98" s="197"/>
      <c r="BS98" s="197"/>
      <c r="BT98" s="197"/>
      <c r="BU98" s="197"/>
      <c r="BV98" s="197"/>
      <c r="BW98" s="197"/>
      <c r="BX98" s="197"/>
      <c r="BY98" s="197"/>
      <c r="BZ98" s="197"/>
      <c r="CA98" s="197"/>
      <c r="CB98" s="197"/>
      <c r="CC98" s="197"/>
      <c r="CD98" s="197"/>
      <c r="CE98" s="197"/>
      <c r="CF98" s="197"/>
      <c r="CG98" s="197"/>
      <c r="CH98" s="197"/>
      <c r="CI98" s="197"/>
      <c r="CJ98" s="197"/>
      <c r="CK98" s="197"/>
      <c r="CL98" s="197"/>
      <c r="CM98" s="197"/>
      <c r="CN98" s="197"/>
      <c r="CO98" s="203"/>
    </row>
    <row r="99" spans="2:93" s="173" customFormat="1">
      <c r="B99" s="221" t="s">
        <v>44</v>
      </c>
      <c r="C99" s="219"/>
      <c r="D99" s="217"/>
      <c r="E99" s="217"/>
      <c r="F99" s="217"/>
      <c r="G99" s="222" t="s">
        <v>45</v>
      </c>
      <c r="H99" s="217"/>
      <c r="I99" s="186"/>
      <c r="AD99" s="197"/>
      <c r="AE99" s="197"/>
      <c r="AF99" s="197"/>
      <c r="AG99" s="197"/>
      <c r="AH99" s="197"/>
      <c r="AI99" s="197"/>
      <c r="AJ99" s="197"/>
      <c r="AK99" s="197"/>
      <c r="AL99" s="197"/>
      <c r="AM99" s="197"/>
      <c r="AN99" s="197"/>
      <c r="AO99" s="197"/>
      <c r="AP99" s="197"/>
      <c r="AQ99" s="197"/>
      <c r="AR99" s="197"/>
      <c r="AS99" s="197"/>
      <c r="AT99" s="197"/>
      <c r="AU99" s="197"/>
      <c r="AV99" s="197"/>
      <c r="AW99" s="197"/>
      <c r="AX99" s="197"/>
      <c r="AY99" s="197"/>
      <c r="AZ99" s="197"/>
      <c r="BA99" s="197"/>
      <c r="BB99" s="197"/>
      <c r="BC99" s="197"/>
      <c r="BD99" s="197"/>
      <c r="BE99" s="197"/>
      <c r="BF99" s="197"/>
      <c r="BG99" s="197"/>
      <c r="BH99" s="197"/>
      <c r="BI99" s="197"/>
      <c r="BJ99" s="197"/>
      <c r="BK99" s="197"/>
      <c r="BL99" s="197"/>
      <c r="BM99" s="197"/>
      <c r="BN99" s="197"/>
      <c r="BO99" s="197"/>
      <c r="BP99" s="197"/>
      <c r="BQ99" s="197"/>
      <c r="BR99" s="197"/>
      <c r="BS99" s="197"/>
      <c r="BT99" s="197"/>
      <c r="BU99" s="197"/>
      <c r="BV99" s="197"/>
      <c r="BW99" s="197"/>
      <c r="BX99" s="197"/>
      <c r="BY99" s="197"/>
      <c r="BZ99" s="197"/>
      <c r="CA99" s="197"/>
      <c r="CB99" s="197"/>
      <c r="CC99" s="197"/>
      <c r="CD99" s="197"/>
      <c r="CE99" s="197"/>
      <c r="CF99" s="197"/>
      <c r="CG99" s="197"/>
      <c r="CH99" s="197"/>
      <c r="CI99" s="197"/>
      <c r="CJ99" s="197"/>
      <c r="CK99" s="197"/>
      <c r="CL99" s="197"/>
      <c r="CM99" s="197"/>
      <c r="CN99" s="197"/>
      <c r="CO99" s="203"/>
    </row>
    <row r="100" spans="2:93" s="173" customFormat="1" ht="16.5">
      <c r="B100" s="221" t="s">
        <v>46</v>
      </c>
      <c r="C100" s="219"/>
      <c r="D100" s="217"/>
      <c r="E100" s="217"/>
      <c r="F100" s="217"/>
      <c r="G100" s="222" t="s">
        <v>47</v>
      </c>
      <c r="H100" s="217"/>
      <c r="I100" s="186"/>
      <c r="AD100" s="197"/>
      <c r="AE100" s="197"/>
      <c r="AF100" s="197"/>
      <c r="AG100" s="197"/>
      <c r="AH100" s="197"/>
      <c r="AI100" s="197"/>
      <c r="AJ100" s="197"/>
      <c r="AK100" s="197"/>
      <c r="AL100" s="197"/>
      <c r="AM100" s="197"/>
      <c r="AN100" s="197"/>
      <c r="AO100" s="197"/>
      <c r="AP100" s="197"/>
      <c r="AQ100" s="197"/>
      <c r="AR100" s="197"/>
      <c r="AS100" s="197"/>
      <c r="AT100" s="197"/>
      <c r="AU100" s="197"/>
      <c r="AV100" s="197"/>
      <c r="AW100" s="197"/>
      <c r="AX100" s="197"/>
      <c r="AY100" s="197"/>
      <c r="AZ100" s="197"/>
      <c r="BA100" s="197"/>
      <c r="BB100" s="197"/>
      <c r="BC100" s="197"/>
      <c r="BD100" s="197"/>
      <c r="BE100" s="197"/>
      <c r="BF100" s="197"/>
      <c r="BG100" s="197"/>
      <c r="BH100" s="197"/>
      <c r="BI100" s="197"/>
      <c r="BJ100" s="197"/>
      <c r="BK100" s="197"/>
      <c r="BL100" s="197"/>
      <c r="BM100" s="197"/>
      <c r="BN100" s="197"/>
      <c r="BO100" s="197"/>
      <c r="BP100" s="197"/>
      <c r="BQ100" s="197"/>
      <c r="BR100" s="197"/>
      <c r="BS100" s="197"/>
      <c r="BT100" s="197"/>
      <c r="BU100" s="197"/>
      <c r="BV100" s="197"/>
      <c r="BW100" s="197"/>
      <c r="BX100" s="197"/>
      <c r="BY100" s="197"/>
      <c r="BZ100" s="197"/>
      <c r="CA100" s="197"/>
      <c r="CB100" s="197"/>
      <c r="CC100" s="197"/>
      <c r="CD100" s="197"/>
      <c r="CE100" s="197"/>
      <c r="CF100" s="197"/>
      <c r="CG100" s="197"/>
      <c r="CH100" s="197"/>
      <c r="CI100" s="197"/>
      <c r="CJ100" s="197"/>
      <c r="CK100" s="197"/>
      <c r="CL100" s="197"/>
      <c r="CM100" s="197"/>
      <c r="CN100" s="197"/>
      <c r="CO100" s="203"/>
    </row>
    <row r="101" spans="2:93" s="173" customFormat="1">
      <c r="B101" s="221" t="s">
        <v>48</v>
      </c>
      <c r="C101" s="219"/>
      <c r="D101" s="217"/>
      <c r="E101" s="217"/>
      <c r="F101" s="217"/>
      <c r="G101" s="222" t="s">
        <v>49</v>
      </c>
      <c r="H101" s="217"/>
      <c r="I101" s="186"/>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197"/>
      <c r="BB101" s="197"/>
      <c r="BC101" s="197"/>
      <c r="BD101" s="197"/>
      <c r="BE101" s="197"/>
      <c r="BF101" s="197"/>
      <c r="BG101" s="197"/>
      <c r="BH101" s="197"/>
      <c r="BI101" s="197"/>
      <c r="BJ101" s="197"/>
      <c r="BK101" s="197"/>
      <c r="BL101" s="197"/>
      <c r="BM101" s="197"/>
      <c r="BN101" s="197"/>
      <c r="BO101" s="197"/>
      <c r="BP101" s="197"/>
      <c r="BQ101" s="197"/>
      <c r="BR101" s="197"/>
      <c r="BS101" s="197"/>
      <c r="BT101" s="197"/>
      <c r="BU101" s="197"/>
      <c r="BV101" s="197"/>
      <c r="BW101" s="197"/>
      <c r="BX101" s="197"/>
      <c r="BY101" s="197"/>
      <c r="BZ101" s="197"/>
      <c r="CA101" s="197"/>
      <c r="CB101" s="197"/>
      <c r="CC101" s="197"/>
      <c r="CD101" s="197"/>
      <c r="CE101" s="197"/>
      <c r="CF101" s="197"/>
      <c r="CG101" s="197"/>
      <c r="CH101" s="197"/>
      <c r="CI101" s="197"/>
      <c r="CJ101" s="197"/>
      <c r="CK101" s="197"/>
      <c r="CL101" s="197"/>
      <c r="CM101" s="197"/>
      <c r="CN101" s="197"/>
      <c r="CO101" s="203"/>
    </row>
    <row r="102" spans="2:93" s="173" customFormat="1">
      <c r="B102" s="221" t="s">
        <v>50</v>
      </c>
      <c r="C102" s="219"/>
      <c r="D102" s="217"/>
      <c r="E102" s="217"/>
      <c r="F102" s="217"/>
      <c r="G102" s="219" t="s">
        <v>51</v>
      </c>
      <c r="H102" s="217"/>
      <c r="I102" s="186"/>
      <c r="AD102" s="197"/>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197"/>
      <c r="BB102" s="197"/>
      <c r="BC102" s="197"/>
      <c r="BD102" s="197"/>
      <c r="BE102" s="197"/>
      <c r="BF102" s="197"/>
      <c r="BG102" s="197"/>
      <c r="BH102" s="197"/>
      <c r="BI102" s="197"/>
      <c r="BJ102" s="197"/>
      <c r="BK102" s="197"/>
      <c r="BL102" s="197"/>
      <c r="BM102" s="197"/>
      <c r="BN102" s="197"/>
      <c r="BO102" s="197"/>
      <c r="BP102" s="197"/>
      <c r="BQ102" s="197"/>
      <c r="BR102" s="197"/>
      <c r="BS102" s="197"/>
      <c r="BT102" s="197"/>
      <c r="BU102" s="197"/>
      <c r="BV102" s="197"/>
      <c r="BW102" s="197"/>
      <c r="BX102" s="197"/>
      <c r="BY102" s="197"/>
      <c r="BZ102" s="197"/>
      <c r="CA102" s="197"/>
      <c r="CB102" s="197"/>
      <c r="CC102" s="197"/>
      <c r="CD102" s="197"/>
      <c r="CE102" s="197"/>
      <c r="CF102" s="197"/>
      <c r="CG102" s="197"/>
      <c r="CH102" s="197"/>
      <c r="CI102" s="197"/>
      <c r="CJ102" s="197"/>
      <c r="CK102" s="197"/>
      <c r="CL102" s="197"/>
      <c r="CM102" s="197"/>
      <c r="CN102" s="197"/>
      <c r="CO102" s="203"/>
    </row>
    <row r="103" spans="2:93" s="173" customFormat="1">
      <c r="B103" s="221" t="s">
        <v>52</v>
      </c>
      <c r="C103" s="219"/>
      <c r="D103" s="217"/>
      <c r="E103" s="217"/>
      <c r="F103" s="217"/>
      <c r="G103" s="222" t="s">
        <v>53</v>
      </c>
      <c r="H103" s="217"/>
      <c r="I103" s="186"/>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197"/>
      <c r="BB103" s="197"/>
      <c r="BC103" s="197"/>
      <c r="BD103" s="197"/>
      <c r="BE103" s="197"/>
      <c r="BF103" s="197"/>
      <c r="BG103" s="197"/>
      <c r="BH103" s="197"/>
      <c r="BI103" s="197"/>
      <c r="BJ103" s="197"/>
      <c r="BK103" s="197"/>
      <c r="BL103" s="197"/>
      <c r="BM103" s="197"/>
      <c r="BN103" s="197"/>
      <c r="BO103" s="197"/>
      <c r="BP103" s="197"/>
      <c r="BQ103" s="197"/>
      <c r="BR103" s="197"/>
      <c r="BS103" s="197"/>
      <c r="BT103" s="197"/>
      <c r="BU103" s="197"/>
      <c r="BV103" s="197"/>
      <c r="BW103" s="197"/>
      <c r="BX103" s="197"/>
      <c r="BY103" s="197"/>
      <c r="BZ103" s="197"/>
      <c r="CA103" s="197"/>
      <c r="CB103" s="197"/>
      <c r="CC103" s="197"/>
      <c r="CD103" s="197"/>
      <c r="CE103" s="197"/>
      <c r="CF103" s="197"/>
      <c r="CG103" s="197"/>
      <c r="CH103" s="197"/>
      <c r="CI103" s="197"/>
      <c r="CJ103" s="197"/>
      <c r="CK103" s="197"/>
      <c r="CL103" s="197"/>
      <c r="CM103" s="197"/>
      <c r="CN103" s="197"/>
      <c r="CO103" s="203"/>
    </row>
    <row r="104" spans="2:93" s="173" customFormat="1">
      <c r="B104" s="221" t="s">
        <v>54</v>
      </c>
      <c r="C104" s="219"/>
      <c r="D104" s="217"/>
      <c r="E104" s="217"/>
      <c r="F104" s="217"/>
      <c r="G104" s="222" t="s">
        <v>55</v>
      </c>
      <c r="H104" s="217"/>
      <c r="I104" s="186"/>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197"/>
      <c r="BB104" s="197"/>
      <c r="BC104" s="197"/>
      <c r="BD104" s="197"/>
      <c r="BE104" s="197"/>
      <c r="BF104" s="197"/>
      <c r="BG104" s="197"/>
      <c r="BH104" s="197"/>
      <c r="BI104" s="197"/>
      <c r="BJ104" s="197"/>
      <c r="BK104" s="197"/>
      <c r="BL104" s="197"/>
      <c r="BM104" s="197"/>
      <c r="BN104" s="197"/>
      <c r="BO104" s="197"/>
      <c r="BP104" s="197"/>
      <c r="BQ104" s="197"/>
      <c r="BR104" s="197"/>
      <c r="BS104" s="197"/>
      <c r="BT104" s="197"/>
      <c r="BU104" s="197"/>
      <c r="BV104" s="197"/>
      <c r="BW104" s="197"/>
      <c r="BX104" s="197"/>
      <c r="BY104" s="197"/>
      <c r="BZ104" s="197"/>
      <c r="CA104" s="197"/>
      <c r="CB104" s="197"/>
      <c r="CC104" s="197"/>
      <c r="CD104" s="197"/>
      <c r="CE104" s="197"/>
      <c r="CF104" s="197"/>
      <c r="CG104" s="197"/>
      <c r="CH104" s="197"/>
      <c r="CI104" s="197"/>
      <c r="CJ104" s="197"/>
      <c r="CK104" s="197"/>
      <c r="CL104" s="197"/>
      <c r="CM104" s="197"/>
      <c r="CN104" s="197"/>
      <c r="CO104" s="203"/>
    </row>
    <row r="105" spans="2:93" s="173" customFormat="1">
      <c r="B105" s="221" t="s">
        <v>56</v>
      </c>
      <c r="C105" s="219"/>
      <c r="D105" s="217"/>
      <c r="E105" s="217"/>
      <c r="F105" s="217"/>
      <c r="G105" s="222" t="s">
        <v>57</v>
      </c>
      <c r="H105" s="217"/>
      <c r="I105" s="186"/>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197"/>
      <c r="BB105" s="197"/>
      <c r="BC105" s="197"/>
      <c r="BD105" s="197"/>
      <c r="BE105" s="197"/>
      <c r="BF105" s="197"/>
      <c r="BG105" s="197"/>
      <c r="BH105" s="197"/>
      <c r="BI105" s="197"/>
      <c r="BJ105" s="197"/>
      <c r="BK105" s="197"/>
      <c r="BL105" s="197"/>
      <c r="BM105" s="197"/>
      <c r="BN105" s="197"/>
      <c r="BO105" s="197"/>
      <c r="BP105" s="197"/>
      <c r="BQ105" s="197"/>
      <c r="BR105" s="197"/>
      <c r="BS105" s="197"/>
      <c r="BT105" s="197"/>
      <c r="BU105" s="197"/>
      <c r="BV105" s="197"/>
      <c r="BW105" s="197"/>
      <c r="BX105" s="197"/>
      <c r="BY105" s="197"/>
      <c r="BZ105" s="197"/>
      <c r="CA105" s="197"/>
      <c r="CB105" s="197"/>
      <c r="CC105" s="197"/>
      <c r="CD105" s="197"/>
      <c r="CE105" s="197"/>
      <c r="CF105" s="197"/>
      <c r="CG105" s="197"/>
      <c r="CH105" s="197"/>
      <c r="CI105" s="197"/>
      <c r="CJ105" s="197"/>
      <c r="CK105" s="197"/>
      <c r="CL105" s="197"/>
      <c r="CM105" s="197"/>
      <c r="CN105" s="197"/>
      <c r="CO105" s="203"/>
    </row>
    <row r="106" spans="2:93" s="173" customFormat="1">
      <c r="B106" s="221" t="s">
        <v>58</v>
      </c>
      <c r="C106" s="219"/>
      <c r="D106" s="217"/>
      <c r="E106" s="217"/>
      <c r="F106" s="217"/>
      <c r="G106" s="222" t="s">
        <v>59</v>
      </c>
      <c r="H106" s="217"/>
      <c r="I106" s="186"/>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c r="BC106" s="197"/>
      <c r="BD106" s="197"/>
      <c r="BE106" s="197"/>
      <c r="BF106" s="197"/>
      <c r="BG106" s="197"/>
      <c r="BH106" s="197"/>
      <c r="BI106" s="197"/>
      <c r="BJ106" s="197"/>
      <c r="BK106" s="197"/>
      <c r="BL106" s="197"/>
      <c r="BM106" s="197"/>
      <c r="BN106" s="197"/>
      <c r="BO106" s="197"/>
      <c r="BP106" s="197"/>
      <c r="BQ106" s="197"/>
      <c r="BR106" s="197"/>
      <c r="BS106" s="197"/>
      <c r="BT106" s="197"/>
      <c r="BU106" s="197"/>
      <c r="BV106" s="197"/>
      <c r="BW106" s="197"/>
      <c r="BX106" s="197"/>
      <c r="BY106" s="197"/>
      <c r="BZ106" s="197"/>
      <c r="CA106" s="197"/>
      <c r="CB106" s="197"/>
      <c r="CC106" s="197"/>
      <c r="CD106" s="197"/>
      <c r="CE106" s="197"/>
      <c r="CF106" s="197"/>
      <c r="CG106" s="197"/>
      <c r="CH106" s="197"/>
      <c r="CI106" s="197"/>
      <c r="CJ106" s="197"/>
      <c r="CK106" s="197"/>
      <c r="CL106" s="197"/>
      <c r="CM106" s="197"/>
      <c r="CN106" s="197"/>
      <c r="CO106" s="203"/>
    </row>
    <row r="107" spans="2:93" s="173" customFormat="1">
      <c r="B107" s="221" t="s">
        <v>60</v>
      </c>
      <c r="C107" s="219"/>
      <c r="D107" s="217"/>
      <c r="E107" s="217"/>
      <c r="F107" s="217"/>
      <c r="G107" s="222" t="s">
        <v>61</v>
      </c>
      <c r="H107" s="217"/>
      <c r="I107" s="186"/>
      <c r="AD107" s="197"/>
      <c r="AE107" s="197"/>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197"/>
      <c r="BJ107" s="197"/>
      <c r="BK107" s="197"/>
      <c r="BL107" s="197"/>
      <c r="BM107" s="197"/>
      <c r="BN107" s="197"/>
      <c r="BO107" s="197"/>
      <c r="BP107" s="197"/>
      <c r="BQ107" s="197"/>
      <c r="BR107" s="197"/>
      <c r="BS107" s="197"/>
      <c r="BT107" s="197"/>
      <c r="BU107" s="197"/>
      <c r="BV107" s="197"/>
      <c r="BW107" s="197"/>
      <c r="BX107" s="197"/>
      <c r="BY107" s="197"/>
      <c r="BZ107" s="197"/>
      <c r="CA107" s="197"/>
      <c r="CB107" s="197"/>
      <c r="CC107" s="197"/>
      <c r="CD107" s="197"/>
      <c r="CE107" s="197"/>
      <c r="CF107" s="197"/>
      <c r="CG107" s="197"/>
      <c r="CH107" s="197"/>
      <c r="CI107" s="197"/>
      <c r="CJ107" s="197"/>
      <c r="CK107" s="197"/>
      <c r="CL107" s="197"/>
      <c r="CM107" s="197"/>
      <c r="CN107" s="197"/>
      <c r="CO107" s="203"/>
    </row>
    <row r="108" spans="2:93" s="173" customFormat="1" ht="1.5" customHeight="1">
      <c r="B108" s="221"/>
      <c r="C108" s="223"/>
      <c r="D108" s="215"/>
      <c r="E108" s="215"/>
      <c r="F108" s="215"/>
      <c r="G108" s="224"/>
      <c r="H108" s="215"/>
      <c r="I108" s="215"/>
      <c r="J108" s="223"/>
      <c r="K108" s="223"/>
      <c r="L108" s="223"/>
      <c r="M108" s="223"/>
      <c r="N108" s="223"/>
      <c r="O108" s="223"/>
      <c r="P108" s="223"/>
      <c r="Q108" s="223"/>
      <c r="R108" s="223"/>
      <c r="S108" s="223"/>
      <c r="T108" s="223"/>
      <c r="U108" s="223"/>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7"/>
      <c r="BA108" s="197"/>
      <c r="BB108" s="197"/>
      <c r="BC108" s="197"/>
      <c r="BD108" s="197"/>
      <c r="BE108" s="197"/>
      <c r="BF108" s="197"/>
      <c r="BG108" s="197"/>
      <c r="BH108" s="197"/>
      <c r="BI108" s="197"/>
      <c r="BJ108" s="197"/>
      <c r="BK108" s="197"/>
      <c r="BL108" s="197"/>
      <c r="BM108" s="197"/>
      <c r="BN108" s="197"/>
      <c r="BO108" s="197"/>
      <c r="BP108" s="197"/>
      <c r="BQ108" s="197"/>
      <c r="BR108" s="197"/>
      <c r="BS108" s="197"/>
      <c r="BT108" s="197"/>
      <c r="BU108" s="197"/>
      <c r="BV108" s="197"/>
      <c r="BW108" s="197"/>
      <c r="BX108" s="197"/>
      <c r="BY108" s="197"/>
      <c r="BZ108" s="197"/>
      <c r="CA108" s="197"/>
      <c r="CB108" s="197"/>
      <c r="CC108" s="197"/>
      <c r="CD108" s="197"/>
      <c r="CE108" s="197"/>
      <c r="CF108" s="197"/>
      <c r="CG108" s="197"/>
      <c r="CH108" s="197"/>
      <c r="CI108" s="197"/>
      <c r="CJ108" s="197"/>
      <c r="CK108" s="197"/>
      <c r="CL108" s="197"/>
      <c r="CM108" s="197"/>
      <c r="CN108" s="197"/>
      <c r="CO108" s="203"/>
    </row>
    <row r="109" spans="2:93" s="173" customFormat="1" ht="5.15" customHeight="1">
      <c r="B109" s="225"/>
      <c r="C109" s="226"/>
      <c r="D109" s="226"/>
      <c r="E109" s="226"/>
      <c r="F109" s="226"/>
      <c r="G109" s="226"/>
      <c r="H109" s="226"/>
      <c r="I109" s="226"/>
      <c r="J109" s="226"/>
      <c r="K109" s="226"/>
      <c r="L109" s="226"/>
      <c r="M109" s="226"/>
      <c r="N109" s="226"/>
      <c r="O109" s="226"/>
      <c r="P109" s="226"/>
      <c r="Q109" s="226"/>
      <c r="R109" s="226"/>
      <c r="S109" s="226"/>
      <c r="T109" s="226"/>
      <c r="U109" s="226"/>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207"/>
    </row>
    <row r="110" spans="2:93" s="173" customFormat="1">
      <c r="B110" s="219"/>
      <c r="C110" s="217"/>
      <c r="D110" s="217"/>
      <c r="E110" s="217"/>
      <c r="F110" s="217"/>
      <c r="G110" s="217"/>
      <c r="H110" s="217"/>
      <c r="I110" s="217"/>
      <c r="J110" s="219"/>
      <c r="K110" s="219"/>
      <c r="L110" s="219"/>
      <c r="M110" s="219"/>
      <c r="N110" s="219"/>
      <c r="O110" s="219"/>
      <c r="P110" s="219"/>
      <c r="Q110" s="219"/>
      <c r="R110" s="219"/>
      <c r="S110" s="219"/>
      <c r="T110" s="219"/>
      <c r="U110" s="219"/>
    </row>
    <row r="111" spans="2:93" s="173" customFormat="1" ht="18" customHeight="1">
      <c r="B111" s="238" t="s">
        <v>62</v>
      </c>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c r="BV111" s="239"/>
      <c r="BW111" s="239"/>
      <c r="BX111" s="239"/>
      <c r="BY111" s="239"/>
      <c r="BZ111" s="239"/>
      <c r="CA111" s="239"/>
      <c r="CB111" s="239"/>
      <c r="CC111" s="239"/>
      <c r="CD111" s="239"/>
      <c r="CE111" s="239"/>
      <c r="CF111" s="239"/>
      <c r="CG111" s="239"/>
      <c r="CH111" s="239"/>
      <c r="CI111" s="239"/>
      <c r="CJ111" s="239"/>
      <c r="CK111" s="239"/>
      <c r="CL111" s="239"/>
      <c r="CM111" s="239"/>
      <c r="CN111" s="239"/>
      <c r="CO111" s="240"/>
    </row>
    <row r="112" spans="2:93" s="173" customFormat="1" ht="5.15" customHeight="1">
      <c r="B112" s="190"/>
      <c r="C112" s="187"/>
      <c r="D112" s="187"/>
      <c r="E112" s="187"/>
      <c r="F112" s="187"/>
      <c r="G112" s="187"/>
      <c r="H112" s="187"/>
      <c r="I112" s="18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197"/>
      <c r="AY112" s="197"/>
      <c r="AZ112" s="197"/>
      <c r="BA112" s="197"/>
      <c r="BB112" s="197"/>
      <c r="BC112" s="197"/>
      <c r="BD112" s="197"/>
      <c r="BE112" s="197"/>
      <c r="BF112" s="197"/>
      <c r="BG112" s="197"/>
      <c r="BH112" s="197"/>
      <c r="BI112" s="197"/>
      <c r="BJ112" s="197"/>
      <c r="BK112" s="197"/>
      <c r="BL112" s="197"/>
      <c r="BM112" s="197"/>
      <c r="BN112" s="197"/>
      <c r="BO112" s="197"/>
      <c r="BP112" s="197"/>
      <c r="BQ112" s="197"/>
      <c r="BR112" s="197"/>
      <c r="BS112" s="197"/>
      <c r="BT112" s="197"/>
      <c r="BU112" s="197"/>
      <c r="BV112" s="197"/>
      <c r="BW112" s="197"/>
      <c r="BX112" s="197"/>
      <c r="BY112" s="197"/>
      <c r="BZ112" s="197"/>
      <c r="CA112" s="197"/>
      <c r="CB112" s="197"/>
      <c r="CC112" s="197"/>
      <c r="CD112" s="197"/>
      <c r="CE112" s="197"/>
      <c r="CF112" s="197"/>
      <c r="CG112" s="197"/>
      <c r="CH112" s="197"/>
      <c r="CI112" s="197"/>
      <c r="CJ112" s="197"/>
      <c r="CK112" s="197"/>
      <c r="CL112" s="197"/>
      <c r="CM112" s="197"/>
      <c r="CN112" s="197"/>
      <c r="CO112" s="203"/>
    </row>
    <row r="113" spans="2:93" s="173" customFormat="1">
      <c r="B113" s="190" t="s">
        <v>63</v>
      </c>
      <c r="C113" s="187"/>
      <c r="D113" s="187"/>
      <c r="E113" s="187"/>
      <c r="F113" s="187"/>
      <c r="G113" s="187"/>
      <c r="H113" s="187"/>
      <c r="I113" s="18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197"/>
      <c r="AU113" s="197"/>
      <c r="AV113" s="197"/>
      <c r="AW113" s="197"/>
      <c r="AX113" s="197"/>
      <c r="AY113" s="197"/>
      <c r="AZ113" s="197"/>
      <c r="BA113" s="197"/>
      <c r="BB113" s="197"/>
      <c r="BC113" s="197"/>
      <c r="BD113" s="197"/>
      <c r="BE113" s="197"/>
      <c r="BF113" s="197"/>
      <c r="BG113" s="197"/>
      <c r="BH113" s="197"/>
      <c r="BI113" s="197"/>
      <c r="BJ113" s="197"/>
      <c r="BK113" s="197"/>
      <c r="BL113" s="197"/>
      <c r="BM113" s="197"/>
      <c r="BN113" s="197"/>
      <c r="BO113" s="197"/>
      <c r="BP113" s="197"/>
      <c r="BQ113" s="197"/>
      <c r="BR113" s="197"/>
      <c r="BS113" s="197"/>
      <c r="BT113" s="197"/>
      <c r="BU113" s="197"/>
      <c r="BV113" s="197"/>
      <c r="BW113" s="197"/>
      <c r="BX113" s="197"/>
      <c r="BY113" s="197"/>
      <c r="BZ113" s="197"/>
      <c r="CA113" s="197"/>
      <c r="CB113" s="197"/>
      <c r="CC113" s="197"/>
      <c r="CD113" s="197"/>
      <c r="CE113" s="197"/>
      <c r="CF113" s="197"/>
      <c r="CG113" s="197"/>
      <c r="CH113" s="197"/>
      <c r="CI113" s="197"/>
      <c r="CJ113" s="197"/>
      <c r="CK113" s="197"/>
      <c r="CL113" s="197"/>
      <c r="CM113" s="197"/>
      <c r="CN113" s="197"/>
      <c r="CO113" s="203"/>
    </row>
    <row r="114" spans="2:93" s="173" customFormat="1" ht="5.15" customHeight="1">
      <c r="B114" s="241"/>
      <c r="C114" s="242"/>
      <c r="D114" s="242"/>
      <c r="E114" s="242"/>
      <c r="F114" s="242"/>
      <c r="G114" s="242"/>
      <c r="H114" s="242"/>
      <c r="I114" s="242"/>
      <c r="J114" s="242"/>
      <c r="K114" s="242"/>
      <c r="L114" s="242"/>
      <c r="M114" s="242"/>
      <c r="N114" s="242"/>
      <c r="O114" s="242"/>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207"/>
    </row>
    <row r="115" spans="2:93" s="173" customFormat="1">
      <c r="B115" s="227"/>
      <c r="C115" s="227"/>
      <c r="D115" s="227"/>
      <c r="E115" s="227"/>
      <c r="F115" s="227"/>
      <c r="G115" s="227"/>
      <c r="H115" s="227"/>
      <c r="I115" s="227"/>
      <c r="J115" s="227"/>
      <c r="K115" s="227"/>
      <c r="L115" s="227"/>
      <c r="M115" s="227"/>
      <c r="N115" s="227"/>
      <c r="O115" s="227"/>
    </row>
    <row r="116" spans="2:93" ht="21.75" customHeight="1">
      <c r="B116" s="228" t="s">
        <v>64</v>
      </c>
      <c r="C116" s="228"/>
      <c r="D116" s="228"/>
      <c r="E116" s="228"/>
      <c r="F116" s="228"/>
      <c r="G116" s="228"/>
      <c r="H116" s="228"/>
      <c r="I116" s="228"/>
    </row>
    <row r="117" spans="2:93" ht="5.15" customHeight="1">
      <c r="B117" s="228"/>
      <c r="C117" s="228"/>
      <c r="D117" s="228"/>
      <c r="E117" s="228"/>
      <c r="F117" s="228"/>
      <c r="G117" s="228"/>
      <c r="H117" s="228"/>
      <c r="I117" s="228"/>
    </row>
    <row r="118" spans="2:93" ht="18.5">
      <c r="B118" s="228" t="s">
        <v>65</v>
      </c>
      <c r="C118" s="228"/>
      <c r="D118" s="228"/>
      <c r="E118" s="228"/>
      <c r="F118" s="228"/>
      <c r="G118" s="228"/>
      <c r="H118" s="228"/>
      <c r="I118" s="228"/>
    </row>
    <row r="119" spans="2:93" ht="8.25" customHeight="1">
      <c r="B119" s="228"/>
      <c r="C119" s="228"/>
      <c r="D119" s="228"/>
      <c r="E119" s="228"/>
      <c r="F119" s="228"/>
      <c r="G119" s="228"/>
      <c r="H119" s="228"/>
      <c r="I119" s="228"/>
    </row>
    <row r="120" spans="2:93">
      <c r="B120" s="228"/>
      <c r="C120" s="228"/>
      <c r="D120" s="228"/>
      <c r="E120" s="228"/>
      <c r="F120" s="228"/>
      <c r="G120" s="228"/>
      <c r="H120" s="228"/>
      <c r="I120" s="228"/>
    </row>
    <row r="121" spans="2:93" ht="18" customHeight="1">
      <c r="B121" s="228"/>
      <c r="C121" s="228"/>
      <c r="D121" s="228"/>
      <c r="E121" s="228"/>
      <c r="F121" s="228"/>
      <c r="G121" s="228"/>
      <c r="H121" s="228"/>
      <c r="I121" s="228"/>
    </row>
    <row r="122" spans="2:93">
      <c r="B122" s="228"/>
      <c r="C122" s="228"/>
      <c r="D122" s="228"/>
      <c r="E122" s="228"/>
      <c r="F122" s="228"/>
      <c r="G122" s="228"/>
      <c r="H122" s="228"/>
      <c r="I122" s="228"/>
    </row>
    <row r="123" spans="2:93">
      <c r="B123" s="228"/>
      <c r="C123" s="228"/>
      <c r="D123" s="228"/>
      <c r="E123" s="228"/>
      <c r="F123" s="228"/>
      <c r="G123" s="228"/>
      <c r="H123" s="228"/>
      <c r="I123" s="228"/>
    </row>
    <row r="124" spans="2:93">
      <c r="B124" s="228"/>
      <c r="C124" s="228"/>
      <c r="D124" s="228"/>
      <c r="E124" s="228"/>
      <c r="F124" s="228"/>
      <c r="G124" s="228"/>
      <c r="H124" s="228"/>
      <c r="I124" s="228"/>
    </row>
    <row r="125" spans="2:93">
      <c r="B125" s="228"/>
      <c r="C125" s="228"/>
      <c r="D125" s="228"/>
      <c r="E125" s="228"/>
      <c r="F125" s="228"/>
      <c r="G125" s="228"/>
      <c r="H125" s="228"/>
      <c r="I125" s="228"/>
    </row>
    <row r="126" spans="2:93">
      <c r="B126" s="228"/>
      <c r="C126" s="228"/>
      <c r="D126" s="228"/>
      <c r="E126" s="228"/>
      <c r="F126" s="228"/>
      <c r="G126" s="228"/>
      <c r="H126" s="228"/>
      <c r="I126" s="228"/>
    </row>
    <row r="127" spans="2:93">
      <c r="B127" s="228"/>
      <c r="C127" s="228"/>
      <c r="D127" s="228"/>
      <c r="E127" s="228"/>
      <c r="F127" s="228"/>
      <c r="G127" s="228"/>
      <c r="H127" s="228"/>
      <c r="I127" s="228"/>
    </row>
    <row r="128" spans="2:93">
      <c r="B128" s="228"/>
      <c r="C128" s="228"/>
      <c r="D128" s="228"/>
      <c r="E128" s="228"/>
      <c r="F128" s="228"/>
      <c r="G128" s="228"/>
      <c r="H128" s="228"/>
      <c r="I128" s="228"/>
    </row>
    <row r="129" spans="3:9">
      <c r="C129" s="228"/>
      <c r="D129" s="228"/>
      <c r="E129" s="228"/>
      <c r="F129" s="228"/>
      <c r="G129" s="228"/>
      <c r="H129" s="228"/>
      <c r="I129" s="228"/>
    </row>
  </sheetData>
  <mergeCells count="51">
    <mergeCell ref="B14:CO18"/>
    <mergeCell ref="R22:AY49"/>
    <mergeCell ref="BC30:BL32"/>
    <mergeCell ref="BM30:BS32"/>
    <mergeCell ref="BT30:BZ32"/>
    <mergeCell ref="CA30:CG32"/>
    <mergeCell ref="CH30:CN32"/>
    <mergeCell ref="BM28:BZ29"/>
    <mergeCell ref="CA28:CN29"/>
    <mergeCell ref="C23:N49"/>
    <mergeCell ref="BC33:BL34"/>
    <mergeCell ref="BM33:BS34"/>
    <mergeCell ref="BT33:BZ34"/>
    <mergeCell ref="CA33:CG34"/>
    <mergeCell ref="CH33:CN34"/>
    <mergeCell ref="BC35:BL36"/>
    <mergeCell ref="B93:CO93"/>
    <mergeCell ref="B111:CO111"/>
    <mergeCell ref="B114:O114"/>
    <mergeCell ref="M67:AO76"/>
    <mergeCell ref="AS67:CN76"/>
    <mergeCell ref="AP67:AR76"/>
    <mergeCell ref="B81:Y81"/>
    <mergeCell ref="AB81:BE81"/>
    <mergeCell ref="BH81:CN81"/>
    <mergeCell ref="B82:Y82"/>
    <mergeCell ref="BH82:CN82"/>
    <mergeCell ref="B63:CO63"/>
    <mergeCell ref="B78:CO78"/>
    <mergeCell ref="B80:Y80"/>
    <mergeCell ref="AB80:BE80"/>
    <mergeCell ref="BH80:CN80"/>
    <mergeCell ref="C20:N20"/>
    <mergeCell ref="R20:AY20"/>
    <mergeCell ref="BC20:CN20"/>
    <mergeCell ref="C22:N22"/>
    <mergeCell ref="C51:N51"/>
    <mergeCell ref="R51:AY60"/>
    <mergeCell ref="C52:N60"/>
    <mergeCell ref="BM35:BS36"/>
    <mergeCell ref="BT35:BZ36"/>
    <mergeCell ref="CA35:CG36"/>
    <mergeCell ref="CH35:CN36"/>
    <mergeCell ref="BC37:BL39"/>
    <mergeCell ref="BM37:CN39"/>
    <mergeCell ref="BC40:CM42"/>
    <mergeCell ref="B4:CO4"/>
    <mergeCell ref="B6:CO6"/>
    <mergeCell ref="B8:CO8"/>
    <mergeCell ref="B10:CO10"/>
    <mergeCell ref="B12:CO12"/>
  </mergeCells>
  <pageMargins left="0.39370078740157499" right="0.39370078740157499" top="0.39370078740157499" bottom="0.39370078740157499" header="0.23622047244094499" footer="0.23622047244094499"/>
  <pageSetup paperSize="9" scale="39" orientation="portrait"/>
  <headerFooter>
    <oddFooter>&amp;CPage &amp;P of &amp;N</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84"/>
  <sheetViews>
    <sheetView showGridLines="0" showRowColHeaders="0" zoomScale="85" zoomScaleNormal="85" workbookViewId="0">
      <pane xSplit="4" ySplit="10" topLeftCell="N11" activePane="bottomRight" state="frozen"/>
      <selection pane="topRight"/>
      <selection pane="bottomLeft"/>
      <selection pane="bottomRight" activeCell="P14" sqref="P14"/>
    </sheetView>
  </sheetViews>
  <sheetFormatPr defaultColWidth="8.54296875" defaultRowHeight="10.5"/>
  <cols>
    <col min="1" max="1" width="32.81640625" style="46" customWidth="1"/>
    <col min="2" max="2" width="14.26953125" style="47" customWidth="1"/>
    <col min="3" max="3" width="28.81640625" style="48" customWidth="1"/>
    <col min="4" max="4" width="47.54296875" style="49" customWidth="1"/>
    <col min="5" max="5" width="20.54296875" style="46" customWidth="1"/>
    <col min="6" max="6" width="14.7265625" style="48" customWidth="1"/>
    <col min="7" max="7" width="16.7265625" style="46" customWidth="1"/>
    <col min="8" max="8" width="14.1796875" style="50" customWidth="1"/>
    <col min="9" max="9" width="20.453125" style="50" customWidth="1"/>
    <col min="10" max="10" width="14.26953125" style="51" customWidth="1"/>
    <col min="11" max="11" width="20.54296875" style="46" customWidth="1"/>
    <col min="12" max="12" width="13.453125" style="46" customWidth="1"/>
    <col min="13" max="13" width="14.54296875" style="52" customWidth="1"/>
    <col min="14" max="14" width="12.81640625" style="46" customWidth="1"/>
    <col min="15" max="15" width="18.1796875" style="50" customWidth="1"/>
    <col min="16" max="16" width="21" style="50" customWidth="1"/>
    <col min="17" max="17" width="15.7265625" style="46" customWidth="1"/>
    <col min="18" max="18" width="14.7265625" style="46" customWidth="1"/>
    <col min="19" max="19" width="19" style="46" customWidth="1"/>
    <col min="20" max="20" width="14.54296875" style="46" customWidth="1"/>
    <col min="21" max="21" width="14.453125" style="46" customWidth="1"/>
    <col min="22" max="22" width="15.7265625" style="46" customWidth="1"/>
    <col min="23" max="23" width="16.81640625" style="46" customWidth="1"/>
    <col min="24" max="24" width="34.81640625" style="49" customWidth="1"/>
    <col min="25" max="25" width="44.81640625" style="49" customWidth="1"/>
    <col min="26" max="26" width="2.81640625" style="46" customWidth="1"/>
    <col min="27" max="16384" width="8.54296875" style="46"/>
  </cols>
  <sheetData>
    <row r="1" spans="1:50" s="1" customFormat="1" ht="22" customHeight="1">
      <c r="A1" s="53" t="s">
        <v>66</v>
      </c>
      <c r="B1" s="54"/>
      <c r="H1" s="9"/>
      <c r="I1" s="9"/>
      <c r="J1" s="99"/>
      <c r="O1" s="9"/>
      <c r="P1" s="9"/>
    </row>
    <row r="2" spans="1:50" s="38" customFormat="1" ht="52" customHeight="1">
      <c r="A2" s="318" t="s">
        <v>67</v>
      </c>
      <c r="B2" s="318"/>
      <c r="C2" s="318"/>
      <c r="D2" s="318"/>
      <c r="E2" s="55"/>
      <c r="F2" s="55"/>
      <c r="G2" s="55"/>
      <c r="H2" s="56"/>
      <c r="I2" s="100"/>
      <c r="J2" s="101"/>
      <c r="O2" s="100"/>
      <c r="P2" s="100"/>
    </row>
    <row r="3" spans="1:50" s="39" customFormat="1" ht="4.5" customHeight="1">
      <c r="B3" s="57"/>
      <c r="C3" s="58"/>
      <c r="D3" s="59"/>
      <c r="F3" s="58"/>
      <c r="H3" s="60"/>
      <c r="I3" s="60"/>
      <c r="J3" s="102"/>
      <c r="M3" s="103"/>
      <c r="O3" s="60"/>
      <c r="P3" s="60"/>
      <c r="X3" s="59"/>
      <c r="Y3" s="59"/>
    </row>
    <row r="4" spans="1:50" s="40" customFormat="1" ht="15" customHeight="1">
      <c r="A4" s="61" t="s">
        <v>68</v>
      </c>
      <c r="B4" s="62"/>
      <c r="C4" s="61" t="s">
        <v>69</v>
      </c>
      <c r="D4" s="63"/>
      <c r="H4" s="64"/>
      <c r="I4" s="64"/>
      <c r="J4" s="319" t="s">
        <v>70</v>
      </c>
      <c r="K4" s="320"/>
      <c r="L4" s="320"/>
      <c r="M4" s="320"/>
      <c r="N4" s="321"/>
      <c r="O4" s="64"/>
      <c r="P4" s="64"/>
    </row>
    <row r="5" spans="1:50" s="40" customFormat="1" ht="17.25" customHeight="1">
      <c r="A5" s="61" t="s">
        <v>71</v>
      </c>
      <c r="B5" s="65"/>
      <c r="C5" s="61" t="s">
        <v>72</v>
      </c>
      <c r="D5" s="66"/>
      <c r="H5" s="64"/>
      <c r="I5" s="64"/>
      <c r="J5" s="335" t="s">
        <v>73</v>
      </c>
      <c r="K5" s="336"/>
      <c r="L5" s="343" t="s">
        <v>74</v>
      </c>
      <c r="M5" s="343"/>
      <c r="N5" s="344"/>
      <c r="O5" s="64"/>
      <c r="P5" s="64"/>
      <c r="R5" s="339" t="s">
        <v>75</v>
      </c>
      <c r="S5" s="340"/>
    </row>
    <row r="6" spans="1:50" s="39" customFormat="1" ht="25.5" customHeight="1">
      <c r="A6" s="67"/>
      <c r="B6" s="68"/>
      <c r="C6" s="69"/>
      <c r="D6" s="69"/>
      <c r="E6" s="69"/>
      <c r="F6" s="69"/>
      <c r="G6" s="69"/>
      <c r="H6" s="70"/>
      <c r="I6" s="70"/>
      <c r="J6" s="337"/>
      <c r="K6" s="338"/>
      <c r="L6" s="345"/>
      <c r="M6" s="345"/>
      <c r="N6" s="346"/>
      <c r="O6" s="70"/>
      <c r="P6" s="104"/>
      <c r="Q6" s="134"/>
      <c r="R6" s="341"/>
      <c r="S6" s="342"/>
      <c r="U6" s="134"/>
      <c r="V6" s="134"/>
      <c r="W6" s="134"/>
      <c r="X6" s="135"/>
      <c r="Y6" s="135"/>
    </row>
    <row r="7" spans="1:50" s="39" customFormat="1" ht="5.25" customHeight="1">
      <c r="A7" s="67"/>
      <c r="B7" s="68"/>
      <c r="C7" s="69"/>
      <c r="D7" s="69"/>
      <c r="E7" s="69"/>
      <c r="F7" s="69"/>
      <c r="G7" s="69"/>
      <c r="H7" s="70"/>
      <c r="I7" s="70"/>
      <c r="J7" s="105"/>
      <c r="K7" s="105"/>
      <c r="L7" s="69"/>
      <c r="M7" s="69"/>
      <c r="N7" s="69"/>
      <c r="O7" s="70"/>
      <c r="P7" s="104"/>
      <c r="Q7" s="134"/>
      <c r="R7" s="134"/>
      <c r="S7" s="134"/>
      <c r="T7" s="134"/>
      <c r="U7" s="134"/>
      <c r="V7" s="134"/>
      <c r="W7" s="134"/>
      <c r="X7" s="135"/>
      <c r="Y7" s="135"/>
    </row>
    <row r="8" spans="1:50" s="41" customFormat="1" ht="31.5" customHeight="1">
      <c r="A8" s="322" t="s">
        <v>76</v>
      </c>
      <c r="B8" s="322"/>
      <c r="C8" s="322"/>
      <c r="D8" s="322"/>
      <c r="E8" s="323"/>
      <c r="F8" s="323"/>
      <c r="G8" s="323"/>
      <c r="H8" s="324" t="s">
        <v>77</v>
      </c>
      <c r="I8" s="324"/>
      <c r="J8" s="324"/>
      <c r="K8" s="325" t="s">
        <v>78</v>
      </c>
      <c r="L8" s="325"/>
      <c r="M8" s="325"/>
      <c r="N8" s="325"/>
      <c r="O8" s="326" t="s">
        <v>79</v>
      </c>
      <c r="P8" s="326"/>
      <c r="Q8" s="327" t="s">
        <v>80</v>
      </c>
      <c r="R8" s="327"/>
      <c r="S8" s="327"/>
      <c r="T8" s="327"/>
      <c r="U8" s="328" t="s">
        <v>81</v>
      </c>
      <c r="V8" s="328"/>
      <c r="W8" s="328"/>
      <c r="X8" s="329" t="s">
        <v>82</v>
      </c>
      <c r="Y8" s="329"/>
    </row>
    <row r="9" spans="1:50" s="41" customFormat="1" ht="42" customHeight="1">
      <c r="A9" s="330" t="s">
        <v>83</v>
      </c>
      <c r="B9" s="331" t="s">
        <v>84</v>
      </c>
      <c r="C9" s="331" t="s">
        <v>85</v>
      </c>
      <c r="D9" s="330" t="s">
        <v>86</v>
      </c>
      <c r="E9" s="330" t="s">
        <v>87</v>
      </c>
      <c r="F9" s="331" t="s">
        <v>84</v>
      </c>
      <c r="G9" s="330" t="s">
        <v>88</v>
      </c>
      <c r="H9" s="330" t="s">
        <v>89</v>
      </c>
      <c r="I9" s="332" t="s">
        <v>90</v>
      </c>
      <c r="J9" s="334" t="s">
        <v>91</v>
      </c>
      <c r="K9" s="330" t="s">
        <v>92</v>
      </c>
      <c r="L9" s="330" t="s">
        <v>93</v>
      </c>
      <c r="M9" s="330" t="s">
        <v>94</v>
      </c>
      <c r="N9" s="330" t="s">
        <v>95</v>
      </c>
      <c r="O9" s="330" t="s">
        <v>96</v>
      </c>
      <c r="P9" s="330" t="s">
        <v>97</v>
      </c>
      <c r="Q9" s="330" t="s">
        <v>98</v>
      </c>
      <c r="R9" s="330" t="s">
        <v>99</v>
      </c>
      <c r="S9" s="330" t="s">
        <v>100</v>
      </c>
      <c r="T9" s="330" t="s">
        <v>101</v>
      </c>
      <c r="U9" s="330" t="s">
        <v>102</v>
      </c>
      <c r="V9" s="330" t="s">
        <v>103</v>
      </c>
      <c r="W9" s="330" t="s">
        <v>104</v>
      </c>
      <c r="X9" s="330" t="s">
        <v>105</v>
      </c>
      <c r="Y9" s="330" t="s">
        <v>106</v>
      </c>
    </row>
    <row r="10" spans="1:50" s="41" customFormat="1" ht="16.5" customHeight="1">
      <c r="A10" s="330"/>
      <c r="B10" s="331"/>
      <c r="C10" s="331"/>
      <c r="D10" s="330"/>
      <c r="E10" s="330"/>
      <c r="F10" s="331"/>
      <c r="G10" s="330"/>
      <c r="H10" s="330"/>
      <c r="I10" s="333"/>
      <c r="J10" s="334"/>
      <c r="K10" s="330"/>
      <c r="L10" s="330"/>
      <c r="M10" s="330"/>
      <c r="N10" s="330"/>
      <c r="O10" s="330"/>
      <c r="P10" s="330"/>
      <c r="Q10" s="330"/>
      <c r="R10" s="330"/>
      <c r="S10" s="330"/>
      <c r="T10" s="330"/>
      <c r="U10" s="330"/>
      <c r="V10" s="330"/>
      <c r="W10" s="330"/>
      <c r="X10" s="330"/>
      <c r="Y10" s="330"/>
    </row>
    <row r="11" spans="1:50" s="42" customFormat="1" ht="40" customHeight="1">
      <c r="A11" s="71" t="s">
        <v>107</v>
      </c>
      <c r="B11" s="72" t="s">
        <v>108</v>
      </c>
      <c r="C11" s="73" t="s">
        <v>109</v>
      </c>
      <c r="D11" s="73" t="s">
        <v>110</v>
      </c>
      <c r="E11" s="74" t="s">
        <v>111</v>
      </c>
      <c r="F11" s="75">
        <v>42644</v>
      </c>
      <c r="G11" s="76" t="s">
        <v>112</v>
      </c>
      <c r="H11" s="77">
        <v>6.6</v>
      </c>
      <c r="I11" s="106">
        <v>0.5</v>
      </c>
      <c r="J11" s="107">
        <f t="shared" ref="J11:J42" si="0">IF(H11*I11=0,"Fórmula",H11*I11)</f>
        <v>3.3</v>
      </c>
      <c r="K11" s="108" t="s">
        <v>113</v>
      </c>
      <c r="L11" s="106"/>
      <c r="M11" s="109" t="str">
        <f>IFERROR(CHOOSE(MATCH(K11,{"Coal","Diesel","Fuel oil","Kerosene","LPG","Natural gas","Wood deforested","Wood reforested","Other"},0),96.3,74.1,77.4,71.5,63.1,56.1,109.6,0,"Add details in last column"),"Fórmula")</f>
        <v>Fórmula</v>
      </c>
      <c r="N11" s="110" t="str">
        <f t="shared" ref="N11:N42" si="1">IFERROR(L11*M11/1000,"Fórmula")</f>
        <v>Fórmula</v>
      </c>
      <c r="O11" s="111"/>
      <c r="P11" s="112"/>
      <c r="Q11" s="136"/>
      <c r="R11" s="137"/>
      <c r="S11" s="138"/>
      <c r="T11" s="139"/>
      <c r="U11" s="140">
        <v>2400</v>
      </c>
      <c r="V11" s="141">
        <v>700</v>
      </c>
      <c r="W11" s="110">
        <f t="shared" ref="W11:W42" si="2">IFERROR(U11/V11,"Fórmula")</f>
        <v>3.4285714285714284</v>
      </c>
      <c r="X11" s="136"/>
      <c r="Y11" s="160" t="s">
        <v>114</v>
      </c>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row>
    <row r="12" spans="1:50" s="43" customFormat="1" ht="40" customHeight="1">
      <c r="A12" s="71"/>
      <c r="B12" s="72"/>
      <c r="C12" s="73"/>
      <c r="D12" s="73" t="s">
        <v>115</v>
      </c>
      <c r="E12" s="74" t="s">
        <v>116</v>
      </c>
      <c r="F12" s="75">
        <v>43070</v>
      </c>
      <c r="G12" s="76" t="s">
        <v>117</v>
      </c>
      <c r="H12" s="77"/>
      <c r="I12" s="106"/>
      <c r="J12" s="107" t="str">
        <f t="shared" si="0"/>
        <v>Fórmula</v>
      </c>
      <c r="K12" s="108" t="s">
        <v>118</v>
      </c>
      <c r="L12" s="106">
        <v>1860</v>
      </c>
      <c r="M12" s="109" t="str">
        <f>IFERROR(CHOOSE(MATCH(K12,{"Coal","Diesel","Fuel oil","Kerosene","LPG","Natural gas","Wood deforested","Wood reforested","Other"},0),96.3,74.1,77.4,71.5,63.1,56.1,109.6,0,"Add details in last column"),"Fórmula")</f>
        <v>Fórmula</v>
      </c>
      <c r="N12" s="110" t="str">
        <f t="shared" si="1"/>
        <v>Fórmula</v>
      </c>
      <c r="O12" s="111"/>
      <c r="P12" s="112"/>
      <c r="Q12" s="136" t="s">
        <v>119</v>
      </c>
      <c r="R12" s="137">
        <v>60</v>
      </c>
      <c r="S12" s="138"/>
      <c r="T12" s="139"/>
      <c r="U12" s="140">
        <v>24000</v>
      </c>
      <c r="V12" s="141">
        <v>4000</v>
      </c>
      <c r="W12" s="110">
        <f t="shared" si="2"/>
        <v>6</v>
      </c>
      <c r="X12" s="136"/>
      <c r="Y12" s="160" t="s">
        <v>120</v>
      </c>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row>
    <row r="13" spans="1:50" s="43" customFormat="1" ht="40" customHeight="1">
      <c r="A13" s="71"/>
      <c r="B13" s="72"/>
      <c r="C13" s="73"/>
      <c r="D13" s="73" t="s">
        <v>121</v>
      </c>
      <c r="E13" s="74" t="s">
        <v>122</v>
      </c>
      <c r="F13" s="75" t="s">
        <v>123</v>
      </c>
      <c r="G13" s="76" t="s">
        <v>117</v>
      </c>
      <c r="H13" s="77"/>
      <c r="I13" s="106"/>
      <c r="J13" s="107" t="str">
        <f t="shared" si="0"/>
        <v>Fórmula</v>
      </c>
      <c r="K13" s="108" t="s">
        <v>113</v>
      </c>
      <c r="L13" s="106"/>
      <c r="M13" s="109" t="str">
        <f>IFERROR(CHOOSE(MATCH(K13,{"Coal","Diesel","Fuel oil","Kerosene","LPG","Natural gas","Wood deforested","Wood reforested","Other"},0),96.3,74.1,77.4,71.5,63.1,56.1,109.6,0,"Add details in last column"),"Fórmula")</f>
        <v>Fórmula</v>
      </c>
      <c r="N13" s="110" t="str">
        <f t="shared" si="1"/>
        <v>Fórmula</v>
      </c>
      <c r="O13" s="111"/>
      <c r="P13" s="112"/>
      <c r="Q13" s="136"/>
      <c r="R13" s="137"/>
      <c r="S13" s="138"/>
      <c r="T13" s="139"/>
      <c r="U13" s="140">
        <v>15000</v>
      </c>
      <c r="V13" s="141"/>
      <c r="W13" s="110" t="str">
        <f t="shared" si="2"/>
        <v>Fórmula</v>
      </c>
      <c r="X13" s="136" t="s">
        <v>124</v>
      </c>
      <c r="Y13" s="160" t="s">
        <v>125</v>
      </c>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row>
    <row r="14" spans="1:50" s="43" customFormat="1" ht="40" customHeight="1">
      <c r="A14" s="71" t="s">
        <v>126</v>
      </c>
      <c r="B14" s="72" t="s">
        <v>127</v>
      </c>
      <c r="C14" s="73" t="s">
        <v>128</v>
      </c>
      <c r="D14" s="73" t="s">
        <v>129</v>
      </c>
      <c r="E14" s="74" t="s">
        <v>122</v>
      </c>
      <c r="F14" s="75" t="s">
        <v>123</v>
      </c>
      <c r="G14" s="76" t="s">
        <v>117</v>
      </c>
      <c r="H14" s="77"/>
      <c r="I14" s="106"/>
      <c r="J14" s="107" t="str">
        <f t="shared" si="0"/>
        <v>Fórmula</v>
      </c>
      <c r="K14" s="108" t="s">
        <v>113</v>
      </c>
      <c r="L14" s="106"/>
      <c r="M14" s="109" t="str">
        <f>IFERROR(CHOOSE(MATCH(K14,{"Coal","Diesel","Fuel oil","Kerosene","LPG","Natural gas","Wood deforested","Wood reforested","Other"},0),96.3,74.1,77.4,71.5,63.1,56.1,109.6,0,"Add details in last column"),"Fórmula")</f>
        <v>Fórmula</v>
      </c>
      <c r="N14" s="110" t="str">
        <f t="shared" si="1"/>
        <v>Fórmula</v>
      </c>
      <c r="O14" s="111">
        <v>1500</v>
      </c>
      <c r="P14" s="112" t="s">
        <v>130</v>
      </c>
      <c r="Q14" s="136"/>
      <c r="R14" s="137"/>
      <c r="S14" s="138"/>
      <c r="T14" s="139"/>
      <c r="U14" s="140">
        <v>28000</v>
      </c>
      <c r="V14" s="141">
        <v>7000</v>
      </c>
      <c r="W14" s="110">
        <f t="shared" si="2"/>
        <v>4</v>
      </c>
      <c r="X14" s="136"/>
      <c r="Y14" s="160" t="s">
        <v>131</v>
      </c>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row>
    <row r="15" spans="1:50" s="43" customFormat="1" ht="40" customHeight="1">
      <c r="A15" s="78"/>
      <c r="B15" s="79"/>
      <c r="C15" s="80"/>
      <c r="D15" s="80" t="s">
        <v>132</v>
      </c>
      <c r="E15" s="81" t="s">
        <v>133</v>
      </c>
      <c r="F15" s="82">
        <v>42887</v>
      </c>
      <c r="G15" s="83" t="s">
        <v>117</v>
      </c>
      <c r="H15" s="84">
        <v>1.2</v>
      </c>
      <c r="I15" s="113">
        <v>0.5</v>
      </c>
      <c r="J15" s="114">
        <f t="shared" si="0"/>
        <v>0.6</v>
      </c>
      <c r="K15" s="115" t="s">
        <v>113</v>
      </c>
      <c r="L15" s="113"/>
      <c r="M15" s="116" t="str">
        <f>IFERROR(CHOOSE(MATCH(K15,{"Coal","Diesel","Fuel oil","Kerosene","LPG","Natural gas","Wood deforested","Wood reforested","Other"},0),96.3,74.1,77.4,71.5,63.1,56.1,109.6,0,"Add details in last column"),"Fórmula")</f>
        <v>Fórmula</v>
      </c>
      <c r="N15" s="117" t="str">
        <f t="shared" si="1"/>
        <v>Fórmula</v>
      </c>
      <c r="O15" s="118"/>
      <c r="P15" s="119"/>
      <c r="Q15" s="142"/>
      <c r="R15" s="143"/>
      <c r="S15" s="144"/>
      <c r="T15" s="145"/>
      <c r="U15" s="146">
        <v>50</v>
      </c>
      <c r="V15" s="147">
        <v>100</v>
      </c>
      <c r="W15" s="117">
        <f t="shared" si="2"/>
        <v>0.5</v>
      </c>
      <c r="X15" s="142"/>
      <c r="Y15" s="162"/>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row>
    <row r="16" spans="1:50" s="44" customFormat="1" ht="40" customHeight="1">
      <c r="A16" s="85"/>
      <c r="B16" s="86"/>
      <c r="C16" s="87"/>
      <c r="D16" s="87"/>
      <c r="E16" s="88" t="s">
        <v>113</v>
      </c>
      <c r="F16" s="89"/>
      <c r="G16" s="90" t="s">
        <v>113</v>
      </c>
      <c r="H16" s="91"/>
      <c r="I16" s="120"/>
      <c r="J16" s="121" t="str">
        <f t="shared" si="0"/>
        <v>Fórmula</v>
      </c>
      <c r="K16" s="122" t="s">
        <v>113</v>
      </c>
      <c r="L16" s="120"/>
      <c r="M16" s="123" t="str">
        <f>IFERROR(CHOOSE(MATCH(K16,{"Coal","Diesel","Fuel oil","Kerosene","LPG","Natural gas","Wood deforested","Wood reforested","Other"},0),96.3,74.1,77.4,71.5,63.1,56.1,109.6,0,"Add details in last column"),"Fórmula")</f>
        <v>Fórmula</v>
      </c>
      <c r="N16" s="124" t="str">
        <f t="shared" si="1"/>
        <v>Fórmula</v>
      </c>
      <c r="O16" s="125"/>
      <c r="P16" s="126"/>
      <c r="Q16" s="148"/>
      <c r="R16" s="149"/>
      <c r="S16" s="150"/>
      <c r="T16" s="151"/>
      <c r="U16" s="152"/>
      <c r="V16" s="153"/>
      <c r="W16" s="124" t="str">
        <f t="shared" si="2"/>
        <v>Fórmula</v>
      </c>
      <c r="X16" s="148"/>
      <c r="Y16" s="163"/>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row>
    <row r="17" spans="1:50" s="44" customFormat="1" ht="40" customHeight="1">
      <c r="A17" s="85"/>
      <c r="B17" s="92"/>
      <c r="C17" s="93"/>
      <c r="D17" s="93"/>
      <c r="E17" s="94" t="s">
        <v>113</v>
      </c>
      <c r="F17" s="95"/>
      <c r="G17" s="96" t="s">
        <v>113</v>
      </c>
      <c r="H17" s="97"/>
      <c r="I17" s="127"/>
      <c r="J17" s="128" t="str">
        <f t="shared" si="0"/>
        <v>Fórmula</v>
      </c>
      <c r="K17" s="129" t="s">
        <v>113</v>
      </c>
      <c r="L17" s="127"/>
      <c r="M17" s="130" t="str">
        <f>IFERROR(CHOOSE(MATCH(K17,{"Coal","Diesel","Fuel oil","Kerosene","LPG","Natural gas","Wood deforested","Wood reforested","Other"},0),96.3,74.1,77.4,71.5,63.1,56.1,109.6,0,"Add details in last column"),"Fórmula")</f>
        <v>Fórmula</v>
      </c>
      <c r="N17" s="131" t="str">
        <f t="shared" si="1"/>
        <v>Fórmula</v>
      </c>
      <c r="O17" s="132"/>
      <c r="P17" s="133"/>
      <c r="Q17" s="154"/>
      <c r="R17" s="155"/>
      <c r="S17" s="156"/>
      <c r="T17" s="157"/>
      <c r="U17" s="158"/>
      <c r="V17" s="159"/>
      <c r="W17" s="131" t="str">
        <f t="shared" si="2"/>
        <v>Fórmula</v>
      </c>
      <c r="X17" s="154"/>
      <c r="Y17" s="165"/>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row>
    <row r="18" spans="1:50" s="44" customFormat="1" ht="40" customHeight="1">
      <c r="A18" s="98"/>
      <c r="B18" s="92"/>
      <c r="C18" s="93"/>
      <c r="D18" s="93"/>
      <c r="E18" s="94" t="s">
        <v>113</v>
      </c>
      <c r="F18" s="95"/>
      <c r="G18" s="96" t="s">
        <v>113</v>
      </c>
      <c r="H18" s="97"/>
      <c r="I18" s="127"/>
      <c r="J18" s="128" t="str">
        <f t="shared" si="0"/>
        <v>Fórmula</v>
      </c>
      <c r="K18" s="129" t="s">
        <v>113</v>
      </c>
      <c r="L18" s="127"/>
      <c r="M18" s="130" t="str">
        <f>IFERROR(CHOOSE(MATCH(K18,{"Coal","Diesel","Fuel oil","Kerosene","LPG","Natural gas","Wood deforested","Wood reforested","Other"},0),96.3,74.1,77.4,71.5,63.1,56.1,109.6,0,"Add details in last column"),"Fórmula")</f>
        <v>Fórmula</v>
      </c>
      <c r="N18" s="131" t="str">
        <f t="shared" si="1"/>
        <v>Fórmula</v>
      </c>
      <c r="O18" s="132"/>
      <c r="P18" s="133"/>
      <c r="Q18" s="154"/>
      <c r="R18" s="155"/>
      <c r="S18" s="156"/>
      <c r="T18" s="157"/>
      <c r="U18" s="158"/>
      <c r="V18" s="159"/>
      <c r="W18" s="131" t="str">
        <f t="shared" si="2"/>
        <v>Fórmula</v>
      </c>
      <c r="X18" s="154"/>
      <c r="Y18" s="165"/>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row>
    <row r="19" spans="1:50" s="44" customFormat="1" ht="40" customHeight="1">
      <c r="A19" s="98"/>
      <c r="B19" s="92"/>
      <c r="C19" s="93"/>
      <c r="D19" s="93"/>
      <c r="E19" s="94" t="s">
        <v>113</v>
      </c>
      <c r="F19" s="95"/>
      <c r="G19" s="96" t="s">
        <v>113</v>
      </c>
      <c r="H19" s="97"/>
      <c r="I19" s="127"/>
      <c r="J19" s="128" t="str">
        <f t="shared" si="0"/>
        <v>Fórmula</v>
      </c>
      <c r="K19" s="129" t="s">
        <v>113</v>
      </c>
      <c r="L19" s="127"/>
      <c r="M19" s="130" t="str">
        <f>IFERROR(CHOOSE(MATCH(K19,{"Coal","Diesel","Fuel oil","Kerosene","LPG","Natural gas","Wood deforested","Wood reforested","Other"},0),96.3,74.1,77.4,71.5,63.1,56.1,109.6,0,"Add details in last column"),"Fórmula")</f>
        <v>Fórmula</v>
      </c>
      <c r="N19" s="131" t="str">
        <f t="shared" si="1"/>
        <v>Fórmula</v>
      </c>
      <c r="O19" s="132"/>
      <c r="P19" s="133"/>
      <c r="Q19" s="154"/>
      <c r="R19" s="155"/>
      <c r="S19" s="156"/>
      <c r="T19" s="157"/>
      <c r="U19" s="158"/>
      <c r="V19" s="159"/>
      <c r="W19" s="131" t="str">
        <f t="shared" si="2"/>
        <v>Fórmula</v>
      </c>
      <c r="X19" s="154"/>
      <c r="Y19" s="165"/>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row>
    <row r="20" spans="1:50" s="44" customFormat="1" ht="40" customHeight="1">
      <c r="A20" s="98"/>
      <c r="B20" s="92"/>
      <c r="C20" s="93"/>
      <c r="D20" s="93"/>
      <c r="E20" s="94" t="s">
        <v>113</v>
      </c>
      <c r="F20" s="95"/>
      <c r="G20" s="96" t="s">
        <v>113</v>
      </c>
      <c r="H20" s="97"/>
      <c r="I20" s="127"/>
      <c r="J20" s="128" t="str">
        <f t="shared" si="0"/>
        <v>Fórmula</v>
      </c>
      <c r="K20" s="129" t="s">
        <v>113</v>
      </c>
      <c r="L20" s="127"/>
      <c r="M20" s="130" t="str">
        <f>IFERROR(CHOOSE(MATCH(K20,{"Coal","Diesel","Fuel oil","Kerosene","LPG","Natural gas","Wood deforested","Wood reforested","Other"},0),96.3,74.1,77.4,71.5,63.1,56.1,109.6,0,"Add details in last column"),"Fórmula")</f>
        <v>Fórmula</v>
      </c>
      <c r="N20" s="131" t="str">
        <f t="shared" si="1"/>
        <v>Fórmula</v>
      </c>
      <c r="O20" s="132"/>
      <c r="P20" s="133"/>
      <c r="Q20" s="154"/>
      <c r="R20" s="155"/>
      <c r="S20" s="156"/>
      <c r="T20" s="157"/>
      <c r="U20" s="158"/>
      <c r="V20" s="159"/>
      <c r="W20" s="131" t="str">
        <f t="shared" si="2"/>
        <v>Fórmula</v>
      </c>
      <c r="X20" s="154"/>
      <c r="Y20" s="165"/>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row>
    <row r="21" spans="1:50" s="44" customFormat="1" ht="40" customHeight="1">
      <c r="A21" s="98"/>
      <c r="B21" s="92"/>
      <c r="C21" s="93"/>
      <c r="D21" s="93"/>
      <c r="E21" s="94" t="s">
        <v>113</v>
      </c>
      <c r="F21" s="95"/>
      <c r="G21" s="96" t="s">
        <v>113</v>
      </c>
      <c r="H21" s="97"/>
      <c r="I21" s="127"/>
      <c r="J21" s="128" t="str">
        <f t="shared" si="0"/>
        <v>Fórmula</v>
      </c>
      <c r="K21" s="129" t="s">
        <v>113</v>
      </c>
      <c r="L21" s="127"/>
      <c r="M21" s="130" t="str">
        <f>IFERROR(CHOOSE(MATCH(K21,{"Coal","Diesel","Fuel oil","Kerosene","LPG","Natural gas","Wood deforested","Wood reforested","Other"},0),96.3,74.1,77.4,71.5,63.1,56.1,109.6,0,"Add details in last column"),"Fórmula")</f>
        <v>Fórmula</v>
      </c>
      <c r="N21" s="131" t="str">
        <f t="shared" si="1"/>
        <v>Fórmula</v>
      </c>
      <c r="O21" s="132"/>
      <c r="P21" s="133"/>
      <c r="Q21" s="154"/>
      <c r="R21" s="155"/>
      <c r="S21" s="156"/>
      <c r="T21" s="157"/>
      <c r="U21" s="158"/>
      <c r="V21" s="159"/>
      <c r="W21" s="131" t="str">
        <f t="shared" si="2"/>
        <v>Fórmula</v>
      </c>
      <c r="X21" s="154"/>
      <c r="Y21" s="165"/>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row>
    <row r="22" spans="1:50" s="45" customFormat="1" ht="40" customHeight="1">
      <c r="A22" s="85"/>
      <c r="B22" s="86"/>
      <c r="C22" s="87"/>
      <c r="D22" s="87"/>
      <c r="E22" s="88" t="s">
        <v>113</v>
      </c>
      <c r="F22" s="89"/>
      <c r="G22" s="96" t="s">
        <v>113</v>
      </c>
      <c r="H22" s="91"/>
      <c r="I22" s="120"/>
      <c r="J22" s="128" t="str">
        <f t="shared" si="0"/>
        <v>Fórmula</v>
      </c>
      <c r="K22" s="122" t="s">
        <v>113</v>
      </c>
      <c r="L22" s="120"/>
      <c r="M22" s="123" t="str">
        <f>IFERROR(CHOOSE(MATCH(K22,{"Coal","Diesel","Fuel oil","Kerosene","LPG","Natural gas","Wood deforested","Wood reforested","Other"},0),96.3,74.1,77.4,71.5,63.1,56.1,109.6,0,"Add details in last column"),"Fórmula")</f>
        <v>Fórmula</v>
      </c>
      <c r="N22" s="124" t="str">
        <f t="shared" si="1"/>
        <v>Fórmula</v>
      </c>
      <c r="O22" s="125"/>
      <c r="P22" s="126"/>
      <c r="Q22" s="148"/>
      <c r="R22" s="149"/>
      <c r="S22" s="150"/>
      <c r="T22" s="151"/>
      <c r="U22" s="152"/>
      <c r="V22" s="153"/>
      <c r="W22" s="124" t="str">
        <f t="shared" si="2"/>
        <v>Fórmula</v>
      </c>
      <c r="X22" s="148"/>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row>
    <row r="23" spans="1:50" s="45" customFormat="1" ht="40" customHeight="1">
      <c r="A23" s="98"/>
      <c r="B23" s="92"/>
      <c r="C23" s="93"/>
      <c r="D23" s="93"/>
      <c r="E23" s="94" t="s">
        <v>113</v>
      </c>
      <c r="F23" s="95"/>
      <c r="G23" s="96" t="s">
        <v>113</v>
      </c>
      <c r="H23" s="97"/>
      <c r="I23" s="127"/>
      <c r="J23" s="128" t="str">
        <f t="shared" si="0"/>
        <v>Fórmula</v>
      </c>
      <c r="K23" s="129" t="s">
        <v>113</v>
      </c>
      <c r="L23" s="127"/>
      <c r="M23" s="130" t="str">
        <f>IFERROR(CHOOSE(MATCH(K23,{"Coal","Diesel","Fuel oil","Kerosene","LPG","Natural gas","Wood deforested","Wood reforested","Other"},0),96.3,74.1,77.4,71.5,63.1,56.1,109.6,0,"Add details in last column"),"Fórmula")</f>
        <v>Fórmula</v>
      </c>
      <c r="N23" s="131" t="str">
        <f t="shared" si="1"/>
        <v>Fórmula</v>
      </c>
      <c r="O23" s="132"/>
      <c r="P23" s="133"/>
      <c r="Q23" s="154"/>
      <c r="R23" s="155"/>
      <c r="S23" s="156"/>
      <c r="T23" s="157"/>
      <c r="U23" s="158"/>
      <c r="V23" s="159"/>
      <c r="W23" s="131" t="str">
        <f t="shared" si="2"/>
        <v>Fórmula</v>
      </c>
      <c r="X23" s="154"/>
      <c r="Y23" s="165"/>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row>
    <row r="24" spans="1:50" s="45" customFormat="1" ht="40" customHeight="1">
      <c r="A24" s="98"/>
      <c r="B24" s="92"/>
      <c r="C24" s="93"/>
      <c r="D24" s="93"/>
      <c r="E24" s="94" t="s">
        <v>113</v>
      </c>
      <c r="F24" s="95"/>
      <c r="G24" s="96" t="s">
        <v>113</v>
      </c>
      <c r="H24" s="97"/>
      <c r="I24" s="127"/>
      <c r="J24" s="128" t="str">
        <f t="shared" si="0"/>
        <v>Fórmula</v>
      </c>
      <c r="K24" s="129" t="s">
        <v>113</v>
      </c>
      <c r="L24" s="127"/>
      <c r="M24" s="130" t="str">
        <f>IFERROR(CHOOSE(MATCH(K24,{"Coal","Diesel","Fuel oil","Kerosene","LPG","Natural gas","Wood deforested","Wood reforested","Other"},0),96.3,74.1,77.4,71.5,63.1,56.1,109.6,0,"Add details in last column"),"Fórmula")</f>
        <v>Fórmula</v>
      </c>
      <c r="N24" s="131" t="str">
        <f t="shared" si="1"/>
        <v>Fórmula</v>
      </c>
      <c r="O24" s="132"/>
      <c r="P24" s="133"/>
      <c r="Q24" s="154"/>
      <c r="R24" s="155"/>
      <c r="S24" s="156"/>
      <c r="T24" s="157"/>
      <c r="U24" s="158"/>
      <c r="V24" s="159"/>
      <c r="W24" s="131" t="str">
        <f t="shared" si="2"/>
        <v>Fórmula</v>
      </c>
      <c r="X24" s="154"/>
      <c r="Y24" s="165"/>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row>
    <row r="25" spans="1:50" s="45" customFormat="1" ht="40" customHeight="1">
      <c r="A25" s="98"/>
      <c r="B25" s="92"/>
      <c r="C25" s="93"/>
      <c r="D25" s="93"/>
      <c r="E25" s="94" t="s">
        <v>113</v>
      </c>
      <c r="F25" s="95"/>
      <c r="G25" s="96" t="s">
        <v>113</v>
      </c>
      <c r="H25" s="97"/>
      <c r="I25" s="127"/>
      <c r="J25" s="128" t="str">
        <f t="shared" si="0"/>
        <v>Fórmula</v>
      </c>
      <c r="K25" s="129" t="s">
        <v>113</v>
      </c>
      <c r="L25" s="127"/>
      <c r="M25" s="130" t="str">
        <f>IFERROR(CHOOSE(MATCH(K25,{"Coal","Diesel","Fuel oil","Kerosene","LPG","Natural gas","Wood deforested","Wood reforested","Other"},0),96.3,74.1,77.4,71.5,63.1,56.1,109.6,0,"Add details in last column"),"Fórmula")</f>
        <v>Fórmula</v>
      </c>
      <c r="N25" s="131" t="str">
        <f t="shared" si="1"/>
        <v>Fórmula</v>
      </c>
      <c r="O25" s="132"/>
      <c r="P25" s="133"/>
      <c r="Q25" s="154"/>
      <c r="R25" s="155"/>
      <c r="S25" s="156"/>
      <c r="T25" s="157"/>
      <c r="U25" s="158"/>
      <c r="V25" s="159"/>
      <c r="W25" s="131" t="str">
        <f t="shared" si="2"/>
        <v>Fórmula</v>
      </c>
      <c r="X25" s="154"/>
      <c r="Y25" s="165"/>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row>
    <row r="26" spans="1:50" s="45" customFormat="1" ht="40" customHeight="1">
      <c r="A26" s="98"/>
      <c r="B26" s="92"/>
      <c r="C26" s="93"/>
      <c r="D26" s="93"/>
      <c r="E26" s="94" t="s">
        <v>113</v>
      </c>
      <c r="F26" s="95"/>
      <c r="G26" s="96" t="s">
        <v>113</v>
      </c>
      <c r="H26" s="97"/>
      <c r="I26" s="127"/>
      <c r="J26" s="128" t="str">
        <f t="shared" si="0"/>
        <v>Fórmula</v>
      </c>
      <c r="K26" s="129" t="s">
        <v>113</v>
      </c>
      <c r="L26" s="127"/>
      <c r="M26" s="130" t="str">
        <f>IFERROR(CHOOSE(MATCH(K26,{"Coal","Diesel","Fuel oil","Kerosene","LPG","Natural gas","Wood deforested","Wood reforested","Other"},0),96.3,74.1,77.4,71.5,63.1,56.1,109.6,0,"Add details in last column"),"Fórmula")</f>
        <v>Fórmula</v>
      </c>
      <c r="N26" s="131" t="str">
        <f t="shared" si="1"/>
        <v>Fórmula</v>
      </c>
      <c r="O26" s="132"/>
      <c r="P26" s="133"/>
      <c r="Q26" s="154"/>
      <c r="R26" s="155"/>
      <c r="S26" s="156"/>
      <c r="T26" s="157"/>
      <c r="U26" s="158"/>
      <c r="V26" s="159"/>
      <c r="W26" s="131" t="str">
        <f t="shared" si="2"/>
        <v>Fórmula</v>
      </c>
      <c r="X26" s="154"/>
      <c r="Y26" s="165"/>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row>
    <row r="27" spans="1:50" s="45" customFormat="1" ht="40" customHeight="1">
      <c r="A27" s="98"/>
      <c r="B27" s="92"/>
      <c r="C27" s="93"/>
      <c r="D27" s="93"/>
      <c r="E27" s="94" t="s">
        <v>113</v>
      </c>
      <c r="F27" s="95"/>
      <c r="G27" s="96" t="s">
        <v>113</v>
      </c>
      <c r="H27" s="97"/>
      <c r="I27" s="127"/>
      <c r="J27" s="128" t="str">
        <f t="shared" si="0"/>
        <v>Fórmula</v>
      </c>
      <c r="K27" s="129" t="s">
        <v>113</v>
      </c>
      <c r="L27" s="127"/>
      <c r="M27" s="130" t="str">
        <f>IFERROR(CHOOSE(MATCH(K27,{"Coal","Diesel","Fuel oil","Kerosene","LPG","Natural gas","Wood deforested","Wood reforested","Other"},0),96.3,74.1,77.4,71.5,63.1,56.1,109.6,0,"Add details in last column"),"Fórmula")</f>
        <v>Fórmula</v>
      </c>
      <c r="N27" s="131" t="str">
        <f t="shared" si="1"/>
        <v>Fórmula</v>
      </c>
      <c r="O27" s="132"/>
      <c r="P27" s="133"/>
      <c r="Q27" s="154"/>
      <c r="R27" s="155"/>
      <c r="S27" s="156"/>
      <c r="T27" s="157"/>
      <c r="U27" s="158"/>
      <c r="V27" s="159"/>
      <c r="W27" s="131" t="str">
        <f t="shared" si="2"/>
        <v>Fórmula</v>
      </c>
      <c r="X27" s="154"/>
      <c r="Y27" s="165"/>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row>
    <row r="28" spans="1:50" s="44" customFormat="1" ht="40" customHeight="1">
      <c r="A28" s="98"/>
      <c r="B28" s="92"/>
      <c r="C28" s="93"/>
      <c r="D28" s="93"/>
      <c r="E28" s="94" t="s">
        <v>113</v>
      </c>
      <c r="F28" s="95"/>
      <c r="G28" s="96" t="s">
        <v>113</v>
      </c>
      <c r="H28" s="97"/>
      <c r="I28" s="127"/>
      <c r="J28" s="128" t="str">
        <f t="shared" si="0"/>
        <v>Fórmula</v>
      </c>
      <c r="K28" s="129" t="s">
        <v>113</v>
      </c>
      <c r="L28" s="127"/>
      <c r="M28" s="130" t="str">
        <f>IFERROR(CHOOSE(MATCH(K28,{"Coal","Diesel","Fuel oil","Kerosene","LPG","Natural gas","Wood deforested","Wood reforested","Other"},0),96.3,74.1,77.4,71.5,63.1,56.1,109.6,0,"Add details in last column"),"Fórmula")</f>
        <v>Fórmula</v>
      </c>
      <c r="N28" s="131" t="str">
        <f t="shared" si="1"/>
        <v>Fórmula</v>
      </c>
      <c r="O28" s="132"/>
      <c r="P28" s="133"/>
      <c r="Q28" s="154"/>
      <c r="R28" s="155"/>
      <c r="S28" s="156"/>
      <c r="T28" s="157"/>
      <c r="U28" s="158"/>
      <c r="V28" s="159"/>
      <c r="W28" s="131" t="str">
        <f t="shared" si="2"/>
        <v>Fórmula</v>
      </c>
      <c r="X28" s="154"/>
      <c r="Y28" s="165"/>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row>
    <row r="29" spans="1:50" s="44" customFormat="1" ht="40" customHeight="1">
      <c r="A29" s="98"/>
      <c r="B29" s="92"/>
      <c r="C29" s="93"/>
      <c r="D29" s="93"/>
      <c r="E29" s="94" t="s">
        <v>113</v>
      </c>
      <c r="F29" s="95"/>
      <c r="G29" s="96" t="s">
        <v>113</v>
      </c>
      <c r="H29" s="97"/>
      <c r="I29" s="127"/>
      <c r="J29" s="128" t="str">
        <f t="shared" si="0"/>
        <v>Fórmula</v>
      </c>
      <c r="K29" s="129" t="s">
        <v>113</v>
      </c>
      <c r="L29" s="127"/>
      <c r="M29" s="130" t="str">
        <f>IFERROR(CHOOSE(MATCH(K29,{"Coal","Diesel","Fuel oil","Kerosene","LPG","Natural gas","Wood deforested","Wood reforested","Other"},0),96.3,74.1,77.4,71.5,63.1,56.1,109.6,0,"Add details in last column"),"Fórmula")</f>
        <v>Fórmula</v>
      </c>
      <c r="N29" s="131" t="str">
        <f t="shared" si="1"/>
        <v>Fórmula</v>
      </c>
      <c r="O29" s="132"/>
      <c r="P29" s="133"/>
      <c r="Q29" s="154"/>
      <c r="R29" s="155"/>
      <c r="S29" s="156"/>
      <c r="T29" s="157"/>
      <c r="U29" s="158"/>
      <c r="V29" s="159"/>
      <c r="W29" s="131" t="str">
        <f t="shared" si="2"/>
        <v>Fórmula</v>
      </c>
      <c r="X29" s="154"/>
      <c r="Y29" s="165"/>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row>
    <row r="30" spans="1:50" s="44" customFormat="1" ht="40" customHeight="1">
      <c r="A30" s="98"/>
      <c r="B30" s="92"/>
      <c r="C30" s="93"/>
      <c r="D30" s="93"/>
      <c r="E30" s="94" t="s">
        <v>113</v>
      </c>
      <c r="F30" s="95"/>
      <c r="G30" s="96" t="s">
        <v>113</v>
      </c>
      <c r="H30" s="97"/>
      <c r="I30" s="127"/>
      <c r="J30" s="128" t="str">
        <f t="shared" si="0"/>
        <v>Fórmula</v>
      </c>
      <c r="K30" s="129" t="s">
        <v>113</v>
      </c>
      <c r="L30" s="127"/>
      <c r="M30" s="130" t="str">
        <f>IFERROR(CHOOSE(MATCH(K30,{"Coal","Diesel","Fuel oil","Kerosene","LPG","Natural gas","Wood deforested","Wood reforested","Other"},0),96.3,74.1,77.4,71.5,63.1,56.1,109.6,0,"Add details in last column"),"Fórmula")</f>
        <v>Fórmula</v>
      </c>
      <c r="N30" s="131" t="str">
        <f t="shared" si="1"/>
        <v>Fórmula</v>
      </c>
      <c r="O30" s="132"/>
      <c r="P30" s="133"/>
      <c r="Q30" s="154"/>
      <c r="R30" s="155"/>
      <c r="S30" s="156"/>
      <c r="T30" s="157"/>
      <c r="U30" s="158"/>
      <c r="V30" s="159"/>
      <c r="W30" s="131" t="str">
        <f t="shared" si="2"/>
        <v>Fórmula</v>
      </c>
      <c r="X30" s="154"/>
      <c r="Y30" s="165"/>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row>
    <row r="31" spans="1:50" s="44" customFormat="1" ht="40" customHeight="1">
      <c r="A31" s="98"/>
      <c r="B31" s="92"/>
      <c r="C31" s="93"/>
      <c r="D31" s="93"/>
      <c r="E31" s="94" t="s">
        <v>113</v>
      </c>
      <c r="F31" s="95"/>
      <c r="G31" s="96" t="s">
        <v>113</v>
      </c>
      <c r="H31" s="97"/>
      <c r="I31" s="127"/>
      <c r="J31" s="128" t="str">
        <f t="shared" si="0"/>
        <v>Fórmula</v>
      </c>
      <c r="K31" s="129" t="s">
        <v>113</v>
      </c>
      <c r="L31" s="127"/>
      <c r="M31" s="130" t="str">
        <f>IFERROR(CHOOSE(MATCH(K31,{"Coal","Diesel","Fuel oil","Kerosene","LPG","Natural gas","Wood deforested","Wood reforested","Other"},0),96.3,74.1,77.4,71.5,63.1,56.1,109.6,0,"Add details in last column"),"Fórmula")</f>
        <v>Fórmula</v>
      </c>
      <c r="N31" s="131" t="str">
        <f t="shared" si="1"/>
        <v>Fórmula</v>
      </c>
      <c r="O31" s="132"/>
      <c r="P31" s="133"/>
      <c r="Q31" s="154"/>
      <c r="R31" s="155"/>
      <c r="S31" s="156"/>
      <c r="T31" s="157"/>
      <c r="U31" s="158"/>
      <c r="V31" s="159"/>
      <c r="W31" s="131" t="str">
        <f t="shared" si="2"/>
        <v>Fórmula</v>
      </c>
      <c r="X31" s="154"/>
      <c r="Y31" s="165"/>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row>
    <row r="32" spans="1:50" s="44" customFormat="1" ht="40" customHeight="1">
      <c r="A32" s="98"/>
      <c r="B32" s="92"/>
      <c r="C32" s="93"/>
      <c r="D32" s="93"/>
      <c r="E32" s="94" t="s">
        <v>113</v>
      </c>
      <c r="F32" s="95"/>
      <c r="G32" s="96" t="s">
        <v>113</v>
      </c>
      <c r="H32" s="97"/>
      <c r="I32" s="127"/>
      <c r="J32" s="128" t="str">
        <f t="shared" si="0"/>
        <v>Fórmula</v>
      </c>
      <c r="K32" s="129" t="s">
        <v>113</v>
      </c>
      <c r="L32" s="127"/>
      <c r="M32" s="130" t="str">
        <f>IFERROR(CHOOSE(MATCH(K32,{"Coal","Diesel","Fuel oil","Kerosene","LPG","Natural gas","Wood deforested","Wood reforested","Other"},0),96.3,74.1,77.4,71.5,63.1,56.1,109.6,0,"Add details in last column"),"Fórmula")</f>
        <v>Fórmula</v>
      </c>
      <c r="N32" s="131" t="str">
        <f t="shared" si="1"/>
        <v>Fórmula</v>
      </c>
      <c r="O32" s="132"/>
      <c r="P32" s="133"/>
      <c r="Q32" s="154"/>
      <c r="R32" s="155"/>
      <c r="S32" s="156"/>
      <c r="T32" s="157"/>
      <c r="U32" s="158"/>
      <c r="V32" s="159"/>
      <c r="W32" s="131" t="str">
        <f t="shared" si="2"/>
        <v>Fórmula</v>
      </c>
      <c r="X32" s="154"/>
      <c r="Y32" s="165"/>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row>
    <row r="33" spans="1:50" s="44" customFormat="1" ht="40" customHeight="1">
      <c r="A33" s="98"/>
      <c r="B33" s="92"/>
      <c r="C33" s="93"/>
      <c r="D33" s="93"/>
      <c r="E33" s="94" t="s">
        <v>113</v>
      </c>
      <c r="F33" s="95"/>
      <c r="G33" s="96" t="s">
        <v>113</v>
      </c>
      <c r="H33" s="97"/>
      <c r="I33" s="127"/>
      <c r="J33" s="128" t="str">
        <f t="shared" si="0"/>
        <v>Fórmula</v>
      </c>
      <c r="K33" s="129" t="s">
        <v>113</v>
      </c>
      <c r="L33" s="127"/>
      <c r="M33" s="130" t="str">
        <f>IFERROR(CHOOSE(MATCH(K33,{"Coal","Diesel","Fuel oil","Kerosene","LPG","Natural gas","Wood deforested","Wood reforested","Other"},0),96.3,74.1,77.4,71.5,63.1,56.1,109.6,0,"Add details in last column"),"Fórmula")</f>
        <v>Fórmula</v>
      </c>
      <c r="N33" s="131" t="str">
        <f t="shared" si="1"/>
        <v>Fórmula</v>
      </c>
      <c r="O33" s="132"/>
      <c r="P33" s="133"/>
      <c r="Q33" s="154"/>
      <c r="R33" s="155"/>
      <c r="S33" s="156"/>
      <c r="T33" s="157"/>
      <c r="U33" s="158"/>
      <c r="V33" s="159"/>
      <c r="W33" s="131" t="str">
        <f t="shared" si="2"/>
        <v>Fórmula</v>
      </c>
      <c r="X33" s="154"/>
      <c r="Y33" s="165"/>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row>
    <row r="34" spans="1:50" s="45" customFormat="1" ht="40" customHeight="1">
      <c r="A34" s="98"/>
      <c r="B34" s="92"/>
      <c r="C34" s="93"/>
      <c r="D34" s="93"/>
      <c r="E34" s="94" t="s">
        <v>113</v>
      </c>
      <c r="F34" s="95"/>
      <c r="G34" s="96" t="s">
        <v>113</v>
      </c>
      <c r="H34" s="97"/>
      <c r="I34" s="127"/>
      <c r="J34" s="128" t="str">
        <f t="shared" si="0"/>
        <v>Fórmula</v>
      </c>
      <c r="K34" s="129" t="s">
        <v>113</v>
      </c>
      <c r="L34" s="127"/>
      <c r="M34" s="130" t="str">
        <f>IFERROR(CHOOSE(MATCH(K34,{"Coal","Diesel","Fuel oil","Kerosene","LPG","Natural gas","Wood deforested","Wood reforested","Other"},0),96.3,74.1,77.4,71.5,63.1,56.1,109.6,0,"Add details in last column"),"Fórmula")</f>
        <v>Fórmula</v>
      </c>
      <c r="N34" s="131" t="str">
        <f t="shared" si="1"/>
        <v>Fórmula</v>
      </c>
      <c r="O34" s="132"/>
      <c r="P34" s="133"/>
      <c r="Q34" s="154"/>
      <c r="R34" s="155"/>
      <c r="S34" s="156"/>
      <c r="T34" s="157"/>
      <c r="U34" s="158"/>
      <c r="V34" s="159"/>
      <c r="W34" s="131" t="str">
        <f t="shared" si="2"/>
        <v>Fórmula</v>
      </c>
      <c r="X34" s="154"/>
      <c r="Y34" s="165"/>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row>
    <row r="35" spans="1:50" s="45" customFormat="1" ht="40" customHeight="1">
      <c r="A35" s="98"/>
      <c r="B35" s="92"/>
      <c r="C35" s="93"/>
      <c r="D35" s="93"/>
      <c r="E35" s="94" t="s">
        <v>113</v>
      </c>
      <c r="F35" s="95"/>
      <c r="G35" s="96" t="s">
        <v>113</v>
      </c>
      <c r="H35" s="97"/>
      <c r="I35" s="127"/>
      <c r="J35" s="128" t="str">
        <f t="shared" si="0"/>
        <v>Fórmula</v>
      </c>
      <c r="K35" s="129" t="s">
        <v>113</v>
      </c>
      <c r="L35" s="127"/>
      <c r="M35" s="130" t="str">
        <f>IFERROR(CHOOSE(MATCH(K35,{"Coal","Diesel","Fuel oil","Kerosene","LPG","Natural gas","Wood deforested","Wood reforested","Other"},0),96.3,74.1,77.4,71.5,63.1,56.1,109.6,0,"Add details in last column"),"Fórmula")</f>
        <v>Fórmula</v>
      </c>
      <c r="N35" s="131" t="str">
        <f t="shared" si="1"/>
        <v>Fórmula</v>
      </c>
      <c r="O35" s="132"/>
      <c r="P35" s="133"/>
      <c r="Q35" s="154"/>
      <c r="R35" s="155"/>
      <c r="S35" s="156"/>
      <c r="T35" s="157"/>
      <c r="U35" s="158"/>
      <c r="V35" s="159"/>
      <c r="W35" s="131" t="str">
        <f t="shared" si="2"/>
        <v>Fórmula</v>
      </c>
      <c r="X35" s="154"/>
      <c r="Y35" s="165"/>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row>
    <row r="36" spans="1:50" s="45" customFormat="1" ht="40" customHeight="1">
      <c r="A36" s="98"/>
      <c r="B36" s="92"/>
      <c r="C36" s="93"/>
      <c r="D36" s="93"/>
      <c r="E36" s="94" t="s">
        <v>113</v>
      </c>
      <c r="F36" s="95"/>
      <c r="G36" s="96" t="s">
        <v>113</v>
      </c>
      <c r="H36" s="97"/>
      <c r="I36" s="127"/>
      <c r="J36" s="128" t="str">
        <f t="shared" si="0"/>
        <v>Fórmula</v>
      </c>
      <c r="K36" s="129" t="s">
        <v>113</v>
      </c>
      <c r="L36" s="127"/>
      <c r="M36" s="130" t="str">
        <f>IFERROR(CHOOSE(MATCH(K36,{"Coal","Diesel","Fuel oil","Kerosene","LPG","Natural gas","Wood deforested","Wood reforested","Other"},0),96.3,74.1,77.4,71.5,63.1,56.1,109.6,0,"Add details in last column"),"Fórmula")</f>
        <v>Fórmula</v>
      </c>
      <c r="N36" s="131" t="str">
        <f t="shared" si="1"/>
        <v>Fórmula</v>
      </c>
      <c r="O36" s="132"/>
      <c r="P36" s="133"/>
      <c r="Q36" s="154"/>
      <c r="R36" s="155"/>
      <c r="S36" s="156"/>
      <c r="T36" s="157"/>
      <c r="U36" s="158"/>
      <c r="V36" s="159"/>
      <c r="W36" s="131" t="str">
        <f t="shared" si="2"/>
        <v>Fórmula</v>
      </c>
      <c r="X36" s="154"/>
      <c r="Y36" s="165"/>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row>
    <row r="37" spans="1:50" s="45" customFormat="1" ht="40" customHeight="1">
      <c r="A37" s="98"/>
      <c r="B37" s="92"/>
      <c r="C37" s="93"/>
      <c r="D37" s="93"/>
      <c r="E37" s="94" t="s">
        <v>113</v>
      </c>
      <c r="F37" s="95"/>
      <c r="G37" s="96" t="s">
        <v>113</v>
      </c>
      <c r="H37" s="97"/>
      <c r="I37" s="127"/>
      <c r="J37" s="128" t="str">
        <f t="shared" si="0"/>
        <v>Fórmula</v>
      </c>
      <c r="K37" s="129" t="s">
        <v>113</v>
      </c>
      <c r="L37" s="127"/>
      <c r="M37" s="130" t="str">
        <f>IFERROR(CHOOSE(MATCH(K37,{"Coal","Diesel","Fuel oil","Kerosene","LPG","Natural gas","Wood deforested","Wood reforested","Other"},0),96.3,74.1,77.4,71.5,63.1,56.1,109.6,0,"Add details in last column"),"Fórmula")</f>
        <v>Fórmula</v>
      </c>
      <c r="N37" s="131" t="str">
        <f t="shared" si="1"/>
        <v>Fórmula</v>
      </c>
      <c r="O37" s="132"/>
      <c r="P37" s="133"/>
      <c r="Q37" s="154"/>
      <c r="R37" s="155"/>
      <c r="S37" s="156"/>
      <c r="T37" s="157"/>
      <c r="U37" s="158"/>
      <c r="V37" s="159"/>
      <c r="W37" s="131" t="str">
        <f t="shared" si="2"/>
        <v>Fórmula</v>
      </c>
      <c r="X37" s="154"/>
      <c r="Y37" s="165"/>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row>
    <row r="38" spans="1:50" s="45" customFormat="1" ht="40" customHeight="1">
      <c r="A38" s="98"/>
      <c r="B38" s="92"/>
      <c r="C38" s="93"/>
      <c r="D38" s="93"/>
      <c r="E38" s="94" t="s">
        <v>113</v>
      </c>
      <c r="F38" s="95"/>
      <c r="G38" s="96" t="s">
        <v>113</v>
      </c>
      <c r="H38" s="97"/>
      <c r="I38" s="127"/>
      <c r="J38" s="128" t="str">
        <f t="shared" si="0"/>
        <v>Fórmula</v>
      </c>
      <c r="K38" s="129" t="s">
        <v>113</v>
      </c>
      <c r="L38" s="127"/>
      <c r="M38" s="130" t="str">
        <f>IFERROR(CHOOSE(MATCH(K38,{"Coal","Diesel","Fuel oil","Kerosene","LPG","Natural gas","Wood deforested","Wood reforested","Other"},0),96.3,74.1,77.4,71.5,63.1,56.1,109.6,0,"Add details in last column"),"Fórmula")</f>
        <v>Fórmula</v>
      </c>
      <c r="N38" s="131" t="str">
        <f t="shared" si="1"/>
        <v>Fórmula</v>
      </c>
      <c r="O38" s="132"/>
      <c r="P38" s="133"/>
      <c r="Q38" s="154"/>
      <c r="R38" s="155"/>
      <c r="S38" s="156"/>
      <c r="T38" s="157"/>
      <c r="U38" s="158"/>
      <c r="V38" s="159"/>
      <c r="W38" s="131" t="str">
        <f t="shared" si="2"/>
        <v>Fórmula</v>
      </c>
      <c r="X38" s="154"/>
      <c r="Y38" s="165"/>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row>
    <row r="39" spans="1:50" s="45" customFormat="1" ht="40" customHeight="1">
      <c r="A39" s="98"/>
      <c r="B39" s="92"/>
      <c r="C39" s="93"/>
      <c r="D39" s="93"/>
      <c r="E39" s="94" t="s">
        <v>113</v>
      </c>
      <c r="F39" s="95"/>
      <c r="G39" s="96" t="s">
        <v>113</v>
      </c>
      <c r="H39" s="97"/>
      <c r="I39" s="127"/>
      <c r="J39" s="128" t="str">
        <f t="shared" si="0"/>
        <v>Fórmula</v>
      </c>
      <c r="K39" s="129" t="s">
        <v>113</v>
      </c>
      <c r="L39" s="127"/>
      <c r="M39" s="130" t="str">
        <f>IFERROR(CHOOSE(MATCH(K39,{"Coal","Diesel","Fuel oil","Kerosene","LPG","Natural gas","Wood deforested","Wood reforested","Other"},0),96.3,74.1,77.4,71.5,63.1,56.1,109.6,0,"Add details in last column"),"Fórmula")</f>
        <v>Fórmula</v>
      </c>
      <c r="N39" s="131" t="str">
        <f t="shared" si="1"/>
        <v>Fórmula</v>
      </c>
      <c r="O39" s="132"/>
      <c r="P39" s="133"/>
      <c r="Q39" s="154"/>
      <c r="R39" s="155"/>
      <c r="S39" s="156"/>
      <c r="T39" s="157"/>
      <c r="U39" s="158"/>
      <c r="V39" s="159"/>
      <c r="W39" s="131" t="str">
        <f t="shared" si="2"/>
        <v>Fórmula</v>
      </c>
      <c r="X39" s="154"/>
      <c r="Y39" s="165"/>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row>
    <row r="40" spans="1:50" s="44" customFormat="1" ht="40" customHeight="1">
      <c r="A40" s="98"/>
      <c r="B40" s="92"/>
      <c r="C40" s="93"/>
      <c r="D40" s="93"/>
      <c r="E40" s="94" t="s">
        <v>113</v>
      </c>
      <c r="F40" s="95"/>
      <c r="G40" s="96" t="s">
        <v>113</v>
      </c>
      <c r="H40" s="97"/>
      <c r="I40" s="127"/>
      <c r="J40" s="128" t="str">
        <f t="shared" si="0"/>
        <v>Fórmula</v>
      </c>
      <c r="K40" s="129" t="s">
        <v>113</v>
      </c>
      <c r="L40" s="127"/>
      <c r="M40" s="130" t="str">
        <f>IFERROR(CHOOSE(MATCH(K40,{"Coal","Diesel","Fuel oil","Kerosene","LPG","Natural gas","Wood deforested","Wood reforested","Other"},0),96.3,74.1,77.4,71.5,63.1,56.1,109.6,0,"Add details in last column"),"Fórmula")</f>
        <v>Fórmula</v>
      </c>
      <c r="N40" s="131" t="str">
        <f t="shared" si="1"/>
        <v>Fórmula</v>
      </c>
      <c r="O40" s="132"/>
      <c r="P40" s="133"/>
      <c r="Q40" s="154"/>
      <c r="R40" s="155"/>
      <c r="S40" s="156"/>
      <c r="T40" s="157"/>
      <c r="U40" s="158"/>
      <c r="V40" s="159"/>
      <c r="W40" s="131" t="str">
        <f t="shared" si="2"/>
        <v>Fórmula</v>
      </c>
      <c r="X40" s="154"/>
      <c r="Y40" s="165"/>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row>
    <row r="41" spans="1:50" s="44" customFormat="1" ht="40" customHeight="1">
      <c r="A41" s="98"/>
      <c r="B41" s="92"/>
      <c r="C41" s="93"/>
      <c r="D41" s="93"/>
      <c r="E41" s="94" t="s">
        <v>113</v>
      </c>
      <c r="F41" s="95"/>
      <c r="G41" s="96" t="s">
        <v>113</v>
      </c>
      <c r="H41" s="97"/>
      <c r="I41" s="127"/>
      <c r="J41" s="128" t="str">
        <f t="shared" si="0"/>
        <v>Fórmula</v>
      </c>
      <c r="K41" s="129" t="s">
        <v>113</v>
      </c>
      <c r="L41" s="127"/>
      <c r="M41" s="130" t="str">
        <f>IFERROR(CHOOSE(MATCH(K41,{"Coal","Diesel","Fuel oil","Kerosene","LPG","Natural gas","Wood deforested","Wood reforested","Other"},0),96.3,74.1,77.4,71.5,63.1,56.1,109.6,0,"Add details in last column"),"Fórmula")</f>
        <v>Fórmula</v>
      </c>
      <c r="N41" s="131" t="str">
        <f t="shared" si="1"/>
        <v>Fórmula</v>
      </c>
      <c r="O41" s="132"/>
      <c r="P41" s="133"/>
      <c r="Q41" s="154"/>
      <c r="R41" s="155"/>
      <c r="S41" s="156"/>
      <c r="T41" s="157"/>
      <c r="U41" s="158"/>
      <c r="V41" s="159"/>
      <c r="W41" s="131" t="str">
        <f t="shared" si="2"/>
        <v>Fórmula</v>
      </c>
      <c r="X41" s="154"/>
      <c r="Y41" s="165"/>
      <c r="Z41" s="164"/>
      <c r="AA41" s="164"/>
      <c r="AB41" s="164"/>
      <c r="AC41" s="164"/>
      <c r="AD41" s="164"/>
      <c r="AE41" s="164"/>
      <c r="AF41" s="164"/>
      <c r="AG41" s="164"/>
      <c r="AH41" s="164"/>
      <c r="AI41" s="164"/>
      <c r="AJ41" s="164"/>
      <c r="AK41" s="164"/>
      <c r="AL41" s="164"/>
      <c r="AM41" s="164"/>
      <c r="AN41" s="164"/>
      <c r="AO41" s="164"/>
      <c r="AP41" s="164"/>
      <c r="AQ41" s="164"/>
      <c r="AR41" s="164"/>
      <c r="AS41" s="164"/>
      <c r="AT41" s="164"/>
      <c r="AU41" s="164"/>
      <c r="AV41" s="164"/>
      <c r="AW41" s="164"/>
      <c r="AX41" s="164"/>
    </row>
    <row r="42" spans="1:50" s="44" customFormat="1" ht="40" customHeight="1">
      <c r="A42" s="98"/>
      <c r="B42" s="92"/>
      <c r="C42" s="93"/>
      <c r="D42" s="93"/>
      <c r="E42" s="94" t="s">
        <v>113</v>
      </c>
      <c r="F42" s="95"/>
      <c r="G42" s="96" t="s">
        <v>113</v>
      </c>
      <c r="H42" s="97"/>
      <c r="I42" s="127"/>
      <c r="J42" s="128" t="str">
        <f t="shared" si="0"/>
        <v>Fórmula</v>
      </c>
      <c r="K42" s="129" t="s">
        <v>113</v>
      </c>
      <c r="L42" s="127"/>
      <c r="M42" s="130" t="str">
        <f>IFERROR(CHOOSE(MATCH(K42,{"Coal","Diesel","Fuel oil","Kerosene","LPG","Natural gas","Wood deforested","Wood reforested","Other"},0),96.3,74.1,77.4,71.5,63.1,56.1,109.6,0,"Add details in last column"),"Fórmula")</f>
        <v>Fórmula</v>
      </c>
      <c r="N42" s="131" t="str">
        <f t="shared" si="1"/>
        <v>Fórmula</v>
      </c>
      <c r="O42" s="132"/>
      <c r="P42" s="133"/>
      <c r="Q42" s="154"/>
      <c r="R42" s="155"/>
      <c r="S42" s="156"/>
      <c r="T42" s="157"/>
      <c r="U42" s="158"/>
      <c r="V42" s="159"/>
      <c r="W42" s="131" t="str">
        <f t="shared" si="2"/>
        <v>Fórmula</v>
      </c>
      <c r="X42" s="154"/>
      <c r="Y42" s="165"/>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row>
    <row r="43" spans="1:50" s="44" customFormat="1" ht="40" customHeight="1">
      <c r="A43" s="98"/>
      <c r="B43" s="92"/>
      <c r="C43" s="93"/>
      <c r="D43" s="93"/>
      <c r="E43" s="94" t="s">
        <v>113</v>
      </c>
      <c r="F43" s="95"/>
      <c r="G43" s="96" t="s">
        <v>113</v>
      </c>
      <c r="H43" s="97"/>
      <c r="I43" s="127"/>
      <c r="J43" s="128" t="str">
        <f t="shared" ref="J43:J74" si="3">IF(H43*I43=0,"Fórmula",H43*I43)</f>
        <v>Fórmula</v>
      </c>
      <c r="K43" s="129" t="s">
        <v>113</v>
      </c>
      <c r="L43" s="127"/>
      <c r="M43" s="130" t="str">
        <f>IFERROR(CHOOSE(MATCH(K43,{"Coal","Diesel","Fuel oil","Kerosene","LPG","Natural gas","Wood deforested","Wood reforested","Other"},0),96.3,74.1,77.4,71.5,63.1,56.1,109.6,0,"Add details in last column"),"Fórmula")</f>
        <v>Fórmula</v>
      </c>
      <c r="N43" s="131" t="str">
        <f t="shared" ref="N43:N74" si="4">IFERROR(L43*M43/1000,"Fórmula")</f>
        <v>Fórmula</v>
      </c>
      <c r="O43" s="132"/>
      <c r="P43" s="133"/>
      <c r="Q43" s="154"/>
      <c r="R43" s="155"/>
      <c r="S43" s="156"/>
      <c r="T43" s="157"/>
      <c r="U43" s="158"/>
      <c r="V43" s="159"/>
      <c r="W43" s="131" t="str">
        <f t="shared" ref="W43:W74" si="5">IFERROR(U43/V43,"Fórmula")</f>
        <v>Fórmula</v>
      </c>
      <c r="X43" s="154"/>
      <c r="Y43" s="165"/>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row>
    <row r="44" spans="1:50" s="44" customFormat="1" ht="40" customHeight="1">
      <c r="A44" s="98"/>
      <c r="B44" s="92"/>
      <c r="C44" s="93"/>
      <c r="D44" s="93"/>
      <c r="E44" s="94" t="s">
        <v>113</v>
      </c>
      <c r="F44" s="95"/>
      <c r="G44" s="96" t="s">
        <v>113</v>
      </c>
      <c r="H44" s="97"/>
      <c r="I44" s="127"/>
      <c r="J44" s="128" t="str">
        <f t="shared" si="3"/>
        <v>Fórmula</v>
      </c>
      <c r="K44" s="129" t="s">
        <v>113</v>
      </c>
      <c r="L44" s="127"/>
      <c r="M44" s="130" t="str">
        <f>IFERROR(CHOOSE(MATCH(K44,{"Coal","Diesel","Fuel oil","Kerosene","LPG","Natural gas","Wood deforested","Wood reforested","Other"},0),96.3,74.1,77.4,71.5,63.1,56.1,109.6,0,"Add details in last column"),"Fórmula")</f>
        <v>Fórmula</v>
      </c>
      <c r="N44" s="131" t="str">
        <f t="shared" si="4"/>
        <v>Fórmula</v>
      </c>
      <c r="O44" s="132"/>
      <c r="P44" s="133"/>
      <c r="Q44" s="154"/>
      <c r="R44" s="155"/>
      <c r="S44" s="156"/>
      <c r="T44" s="157"/>
      <c r="U44" s="158"/>
      <c r="V44" s="159"/>
      <c r="W44" s="131" t="str">
        <f t="shared" si="5"/>
        <v>Fórmula</v>
      </c>
      <c r="X44" s="154"/>
      <c r="Y44" s="165"/>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row>
    <row r="45" spans="1:50" s="44" customFormat="1" ht="40" customHeight="1">
      <c r="A45" s="98"/>
      <c r="B45" s="92"/>
      <c r="C45" s="93"/>
      <c r="D45" s="93"/>
      <c r="E45" s="94" t="s">
        <v>113</v>
      </c>
      <c r="F45" s="95"/>
      <c r="G45" s="96" t="s">
        <v>113</v>
      </c>
      <c r="H45" s="97"/>
      <c r="I45" s="127"/>
      <c r="J45" s="128" t="str">
        <f t="shared" si="3"/>
        <v>Fórmula</v>
      </c>
      <c r="K45" s="129" t="s">
        <v>113</v>
      </c>
      <c r="L45" s="127"/>
      <c r="M45" s="130" t="str">
        <f>IFERROR(CHOOSE(MATCH(K45,{"Coal","Diesel","Fuel oil","Kerosene","LPG","Natural gas","Wood deforested","Wood reforested","Other"},0),96.3,74.1,77.4,71.5,63.1,56.1,109.6,0,"Add details in last column"),"Fórmula")</f>
        <v>Fórmula</v>
      </c>
      <c r="N45" s="131" t="str">
        <f t="shared" si="4"/>
        <v>Fórmula</v>
      </c>
      <c r="O45" s="132"/>
      <c r="P45" s="133"/>
      <c r="Q45" s="154"/>
      <c r="R45" s="155"/>
      <c r="S45" s="156"/>
      <c r="T45" s="157"/>
      <c r="U45" s="158"/>
      <c r="V45" s="159"/>
      <c r="W45" s="131" t="str">
        <f t="shared" si="5"/>
        <v>Fórmula</v>
      </c>
      <c r="X45" s="154"/>
      <c r="Y45" s="165"/>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row>
    <row r="46" spans="1:50" s="45" customFormat="1" ht="40" customHeight="1">
      <c r="A46" s="98"/>
      <c r="B46" s="92"/>
      <c r="C46" s="93"/>
      <c r="D46" s="93"/>
      <c r="E46" s="94" t="s">
        <v>113</v>
      </c>
      <c r="F46" s="95"/>
      <c r="G46" s="96" t="s">
        <v>113</v>
      </c>
      <c r="H46" s="97"/>
      <c r="I46" s="127"/>
      <c r="J46" s="128" t="str">
        <f t="shared" si="3"/>
        <v>Fórmula</v>
      </c>
      <c r="K46" s="129" t="s">
        <v>113</v>
      </c>
      <c r="L46" s="127"/>
      <c r="M46" s="130" t="str">
        <f>IFERROR(CHOOSE(MATCH(K46,{"Coal","Diesel","Fuel oil","Kerosene","LPG","Natural gas","Wood deforested","Wood reforested","Other"},0),96.3,74.1,77.4,71.5,63.1,56.1,109.6,0,"Add details in last column"),"Fórmula")</f>
        <v>Fórmula</v>
      </c>
      <c r="N46" s="131" t="str">
        <f t="shared" si="4"/>
        <v>Fórmula</v>
      </c>
      <c r="O46" s="132"/>
      <c r="P46" s="133"/>
      <c r="Q46" s="154"/>
      <c r="R46" s="155"/>
      <c r="S46" s="156"/>
      <c r="T46" s="157"/>
      <c r="U46" s="158"/>
      <c r="V46" s="159"/>
      <c r="W46" s="131" t="str">
        <f t="shared" si="5"/>
        <v>Fórmula</v>
      </c>
      <c r="X46" s="154"/>
      <c r="Y46" s="165"/>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row>
    <row r="47" spans="1:50" s="45" customFormat="1" ht="40" customHeight="1">
      <c r="A47" s="98"/>
      <c r="B47" s="92"/>
      <c r="C47" s="93"/>
      <c r="D47" s="93"/>
      <c r="E47" s="94" t="s">
        <v>113</v>
      </c>
      <c r="F47" s="95"/>
      <c r="G47" s="96" t="s">
        <v>113</v>
      </c>
      <c r="H47" s="97"/>
      <c r="I47" s="127"/>
      <c r="J47" s="128" t="str">
        <f t="shared" si="3"/>
        <v>Fórmula</v>
      </c>
      <c r="K47" s="129" t="s">
        <v>113</v>
      </c>
      <c r="L47" s="127"/>
      <c r="M47" s="130" t="str">
        <f>IFERROR(CHOOSE(MATCH(K47,{"Coal","Diesel","Fuel oil","Kerosene","LPG","Natural gas","Wood deforested","Wood reforested","Other"},0),96.3,74.1,77.4,71.5,63.1,56.1,109.6,0,"Add details in last column"),"Fórmula")</f>
        <v>Fórmula</v>
      </c>
      <c r="N47" s="131" t="str">
        <f t="shared" si="4"/>
        <v>Fórmula</v>
      </c>
      <c r="O47" s="132"/>
      <c r="P47" s="133"/>
      <c r="Q47" s="154"/>
      <c r="R47" s="155"/>
      <c r="S47" s="156"/>
      <c r="T47" s="157"/>
      <c r="U47" s="158"/>
      <c r="V47" s="159"/>
      <c r="W47" s="131" t="str">
        <f t="shared" si="5"/>
        <v>Fórmula</v>
      </c>
      <c r="X47" s="154"/>
      <c r="Y47" s="165"/>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row>
    <row r="48" spans="1:50" s="45" customFormat="1" ht="40" customHeight="1">
      <c r="A48" s="98"/>
      <c r="B48" s="92"/>
      <c r="C48" s="93"/>
      <c r="D48" s="93"/>
      <c r="E48" s="94" t="s">
        <v>113</v>
      </c>
      <c r="F48" s="95"/>
      <c r="G48" s="96" t="s">
        <v>113</v>
      </c>
      <c r="H48" s="97"/>
      <c r="I48" s="127"/>
      <c r="J48" s="128" t="str">
        <f t="shared" si="3"/>
        <v>Fórmula</v>
      </c>
      <c r="K48" s="129" t="s">
        <v>113</v>
      </c>
      <c r="L48" s="127"/>
      <c r="M48" s="130" t="str">
        <f>IFERROR(CHOOSE(MATCH(K48,{"Coal","Diesel","Fuel oil","Kerosene","LPG","Natural gas","Wood deforested","Wood reforested","Other"},0),96.3,74.1,77.4,71.5,63.1,56.1,109.6,0,"Add details in last column"),"Fórmula")</f>
        <v>Fórmula</v>
      </c>
      <c r="N48" s="131" t="str">
        <f t="shared" si="4"/>
        <v>Fórmula</v>
      </c>
      <c r="O48" s="132"/>
      <c r="P48" s="133"/>
      <c r="Q48" s="154"/>
      <c r="R48" s="155"/>
      <c r="S48" s="156"/>
      <c r="T48" s="157"/>
      <c r="U48" s="158"/>
      <c r="V48" s="159"/>
      <c r="W48" s="131" t="str">
        <f t="shared" si="5"/>
        <v>Fórmula</v>
      </c>
      <c r="X48" s="154"/>
      <c r="Y48" s="165"/>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row>
    <row r="49" spans="1:50" s="45" customFormat="1" ht="40" customHeight="1">
      <c r="A49" s="98"/>
      <c r="B49" s="92"/>
      <c r="C49" s="93"/>
      <c r="D49" s="93"/>
      <c r="E49" s="94" t="s">
        <v>113</v>
      </c>
      <c r="F49" s="95"/>
      <c r="G49" s="96" t="s">
        <v>113</v>
      </c>
      <c r="H49" s="97"/>
      <c r="I49" s="127"/>
      <c r="J49" s="128" t="str">
        <f t="shared" si="3"/>
        <v>Fórmula</v>
      </c>
      <c r="K49" s="129" t="s">
        <v>113</v>
      </c>
      <c r="L49" s="127"/>
      <c r="M49" s="130" t="str">
        <f>IFERROR(CHOOSE(MATCH(K49,{"Coal","Diesel","Fuel oil","Kerosene","LPG","Natural gas","Wood deforested","Wood reforested","Other"},0),96.3,74.1,77.4,71.5,63.1,56.1,109.6,0,"Add details in last column"),"Fórmula")</f>
        <v>Fórmula</v>
      </c>
      <c r="N49" s="131" t="str">
        <f t="shared" si="4"/>
        <v>Fórmula</v>
      </c>
      <c r="O49" s="132"/>
      <c r="P49" s="133"/>
      <c r="Q49" s="154"/>
      <c r="R49" s="155"/>
      <c r="S49" s="156"/>
      <c r="T49" s="157"/>
      <c r="U49" s="158"/>
      <c r="V49" s="159"/>
      <c r="W49" s="131" t="str">
        <f t="shared" si="5"/>
        <v>Fórmula</v>
      </c>
      <c r="X49" s="154"/>
      <c r="Y49" s="165"/>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row>
    <row r="50" spans="1:50" s="45" customFormat="1" ht="40" customHeight="1">
      <c r="A50" s="98"/>
      <c r="B50" s="92"/>
      <c r="C50" s="93"/>
      <c r="D50" s="93"/>
      <c r="E50" s="94" t="s">
        <v>113</v>
      </c>
      <c r="F50" s="95"/>
      <c r="G50" s="96" t="s">
        <v>113</v>
      </c>
      <c r="H50" s="97"/>
      <c r="I50" s="127"/>
      <c r="J50" s="128" t="str">
        <f t="shared" si="3"/>
        <v>Fórmula</v>
      </c>
      <c r="K50" s="129" t="s">
        <v>113</v>
      </c>
      <c r="L50" s="127"/>
      <c r="M50" s="130" t="str">
        <f>IFERROR(CHOOSE(MATCH(K50,{"Coal","Diesel","Fuel oil","Kerosene","LPG","Natural gas","Wood deforested","Wood reforested","Other"},0),96.3,74.1,77.4,71.5,63.1,56.1,109.6,0,"Add details in last column"),"Fórmula")</f>
        <v>Fórmula</v>
      </c>
      <c r="N50" s="131" t="str">
        <f t="shared" si="4"/>
        <v>Fórmula</v>
      </c>
      <c r="O50" s="132"/>
      <c r="P50" s="133"/>
      <c r="Q50" s="154"/>
      <c r="R50" s="155"/>
      <c r="S50" s="156"/>
      <c r="T50" s="157"/>
      <c r="U50" s="158"/>
      <c r="V50" s="159"/>
      <c r="W50" s="131" t="str">
        <f t="shared" si="5"/>
        <v>Fórmula</v>
      </c>
      <c r="X50" s="154"/>
      <c r="Y50" s="165"/>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row>
    <row r="51" spans="1:50" s="45" customFormat="1" ht="40" customHeight="1">
      <c r="A51" s="98"/>
      <c r="B51" s="92"/>
      <c r="C51" s="93"/>
      <c r="D51" s="93"/>
      <c r="E51" s="94" t="s">
        <v>113</v>
      </c>
      <c r="F51" s="95"/>
      <c r="G51" s="96" t="s">
        <v>113</v>
      </c>
      <c r="H51" s="97"/>
      <c r="I51" s="127"/>
      <c r="J51" s="128" t="str">
        <f t="shared" si="3"/>
        <v>Fórmula</v>
      </c>
      <c r="K51" s="129" t="s">
        <v>113</v>
      </c>
      <c r="L51" s="127"/>
      <c r="M51" s="130" t="str">
        <f>IFERROR(CHOOSE(MATCH(K51,{"Coal","Diesel","Fuel oil","Kerosene","LPG","Natural gas","Wood deforested","Wood reforested","Other"},0),96.3,74.1,77.4,71.5,63.1,56.1,109.6,0,"Add details in last column"),"Fórmula")</f>
        <v>Fórmula</v>
      </c>
      <c r="N51" s="131" t="str">
        <f t="shared" si="4"/>
        <v>Fórmula</v>
      </c>
      <c r="O51" s="132"/>
      <c r="P51" s="133"/>
      <c r="Q51" s="154"/>
      <c r="R51" s="155"/>
      <c r="S51" s="156"/>
      <c r="T51" s="157"/>
      <c r="U51" s="158"/>
      <c r="V51" s="159"/>
      <c r="W51" s="131" t="str">
        <f t="shared" si="5"/>
        <v>Fórmula</v>
      </c>
      <c r="X51" s="154"/>
      <c r="Y51" s="165"/>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row>
    <row r="52" spans="1:50" s="44" customFormat="1" ht="40" customHeight="1">
      <c r="A52" s="98"/>
      <c r="B52" s="92"/>
      <c r="C52" s="93"/>
      <c r="D52" s="93"/>
      <c r="E52" s="94" t="s">
        <v>113</v>
      </c>
      <c r="F52" s="95"/>
      <c r="G52" s="96" t="s">
        <v>113</v>
      </c>
      <c r="H52" s="97"/>
      <c r="I52" s="127"/>
      <c r="J52" s="128" t="str">
        <f t="shared" si="3"/>
        <v>Fórmula</v>
      </c>
      <c r="K52" s="129" t="s">
        <v>113</v>
      </c>
      <c r="L52" s="127"/>
      <c r="M52" s="130" t="str">
        <f>IFERROR(CHOOSE(MATCH(K52,{"Coal","Diesel","Fuel oil","Kerosene","LPG","Natural gas","Wood deforested","Wood reforested","Other"},0),96.3,74.1,77.4,71.5,63.1,56.1,109.6,0,"Add details in last column"),"Fórmula")</f>
        <v>Fórmula</v>
      </c>
      <c r="N52" s="131" t="str">
        <f t="shared" si="4"/>
        <v>Fórmula</v>
      </c>
      <c r="O52" s="132"/>
      <c r="P52" s="133"/>
      <c r="Q52" s="154"/>
      <c r="R52" s="155"/>
      <c r="S52" s="156"/>
      <c r="T52" s="157"/>
      <c r="U52" s="158"/>
      <c r="V52" s="159"/>
      <c r="W52" s="131" t="str">
        <f t="shared" si="5"/>
        <v>Fórmula</v>
      </c>
      <c r="X52" s="154"/>
      <c r="Y52" s="165"/>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row>
    <row r="53" spans="1:50" s="44" customFormat="1" ht="40" customHeight="1">
      <c r="A53" s="98"/>
      <c r="B53" s="92"/>
      <c r="C53" s="93"/>
      <c r="D53" s="93"/>
      <c r="E53" s="94" t="s">
        <v>113</v>
      </c>
      <c r="F53" s="95"/>
      <c r="G53" s="96" t="s">
        <v>113</v>
      </c>
      <c r="H53" s="97"/>
      <c r="I53" s="127"/>
      <c r="J53" s="128" t="str">
        <f t="shared" si="3"/>
        <v>Fórmula</v>
      </c>
      <c r="K53" s="129" t="s">
        <v>113</v>
      </c>
      <c r="L53" s="127"/>
      <c r="M53" s="130" t="str">
        <f>IFERROR(CHOOSE(MATCH(K53,{"Coal","Diesel","Fuel oil","Kerosene","LPG","Natural gas","Wood deforested","Wood reforested","Other"},0),96.3,74.1,77.4,71.5,63.1,56.1,109.6,0,"Add details in last column"),"Fórmula")</f>
        <v>Fórmula</v>
      </c>
      <c r="N53" s="131" t="str">
        <f t="shared" si="4"/>
        <v>Fórmula</v>
      </c>
      <c r="O53" s="132"/>
      <c r="P53" s="133"/>
      <c r="Q53" s="154"/>
      <c r="R53" s="155"/>
      <c r="S53" s="156"/>
      <c r="T53" s="157"/>
      <c r="U53" s="158"/>
      <c r="V53" s="159"/>
      <c r="W53" s="131" t="str">
        <f t="shared" si="5"/>
        <v>Fórmula</v>
      </c>
      <c r="X53" s="154"/>
      <c r="Y53" s="165"/>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row>
    <row r="54" spans="1:50" s="44" customFormat="1" ht="40" customHeight="1">
      <c r="A54" s="98"/>
      <c r="B54" s="92"/>
      <c r="C54" s="93"/>
      <c r="D54" s="93"/>
      <c r="E54" s="94" t="s">
        <v>113</v>
      </c>
      <c r="F54" s="95"/>
      <c r="G54" s="96" t="s">
        <v>113</v>
      </c>
      <c r="H54" s="97"/>
      <c r="I54" s="127"/>
      <c r="J54" s="128" t="str">
        <f t="shared" si="3"/>
        <v>Fórmula</v>
      </c>
      <c r="K54" s="129" t="s">
        <v>113</v>
      </c>
      <c r="L54" s="127"/>
      <c r="M54" s="130" t="str">
        <f>IFERROR(CHOOSE(MATCH(K54,{"Coal","Diesel","Fuel oil","Kerosene","LPG","Natural gas","Wood deforested","Wood reforested","Other"},0),96.3,74.1,77.4,71.5,63.1,56.1,109.6,0,"Add details in last column"),"Fórmula")</f>
        <v>Fórmula</v>
      </c>
      <c r="N54" s="131" t="str">
        <f t="shared" si="4"/>
        <v>Fórmula</v>
      </c>
      <c r="O54" s="132"/>
      <c r="P54" s="133"/>
      <c r="Q54" s="154"/>
      <c r="R54" s="155"/>
      <c r="S54" s="156"/>
      <c r="T54" s="157"/>
      <c r="U54" s="158"/>
      <c r="V54" s="159"/>
      <c r="W54" s="131" t="str">
        <f t="shared" si="5"/>
        <v>Fórmula</v>
      </c>
      <c r="X54" s="154"/>
      <c r="Y54" s="165"/>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row>
    <row r="55" spans="1:50" s="44" customFormat="1" ht="40" customHeight="1">
      <c r="A55" s="98"/>
      <c r="B55" s="92"/>
      <c r="C55" s="93"/>
      <c r="D55" s="93"/>
      <c r="E55" s="94" t="s">
        <v>113</v>
      </c>
      <c r="F55" s="95"/>
      <c r="G55" s="96" t="s">
        <v>113</v>
      </c>
      <c r="H55" s="97"/>
      <c r="I55" s="127"/>
      <c r="J55" s="128" t="str">
        <f t="shared" si="3"/>
        <v>Fórmula</v>
      </c>
      <c r="K55" s="129" t="s">
        <v>113</v>
      </c>
      <c r="L55" s="127"/>
      <c r="M55" s="130" t="str">
        <f>IFERROR(CHOOSE(MATCH(K55,{"Coal","Diesel","Fuel oil","Kerosene","LPG","Natural gas","Wood deforested","Wood reforested","Other"},0),96.3,74.1,77.4,71.5,63.1,56.1,109.6,0,"Add details in last column"),"Fórmula")</f>
        <v>Fórmula</v>
      </c>
      <c r="N55" s="131" t="str">
        <f t="shared" si="4"/>
        <v>Fórmula</v>
      </c>
      <c r="O55" s="132"/>
      <c r="P55" s="133"/>
      <c r="Q55" s="154"/>
      <c r="R55" s="155"/>
      <c r="S55" s="156"/>
      <c r="T55" s="157"/>
      <c r="U55" s="158"/>
      <c r="V55" s="159"/>
      <c r="W55" s="131" t="str">
        <f t="shared" si="5"/>
        <v>Fórmula</v>
      </c>
      <c r="X55" s="154"/>
      <c r="Y55" s="165"/>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row>
    <row r="56" spans="1:50" s="44" customFormat="1" ht="40" customHeight="1">
      <c r="A56" s="98"/>
      <c r="B56" s="92"/>
      <c r="C56" s="93"/>
      <c r="D56" s="93"/>
      <c r="E56" s="94" t="s">
        <v>113</v>
      </c>
      <c r="F56" s="95"/>
      <c r="G56" s="96" t="s">
        <v>113</v>
      </c>
      <c r="H56" s="97"/>
      <c r="I56" s="127"/>
      <c r="J56" s="128" t="str">
        <f t="shared" si="3"/>
        <v>Fórmula</v>
      </c>
      <c r="K56" s="129" t="s">
        <v>113</v>
      </c>
      <c r="L56" s="127"/>
      <c r="M56" s="130" t="str">
        <f>IFERROR(CHOOSE(MATCH(K56,{"Coal","Diesel","Fuel oil","Kerosene","LPG","Natural gas","Wood deforested","Wood reforested","Other"},0),96.3,74.1,77.4,71.5,63.1,56.1,109.6,0,"Add details in last column"),"Fórmula")</f>
        <v>Fórmula</v>
      </c>
      <c r="N56" s="131" t="str">
        <f t="shared" si="4"/>
        <v>Fórmula</v>
      </c>
      <c r="O56" s="132"/>
      <c r="P56" s="133"/>
      <c r="Q56" s="154"/>
      <c r="R56" s="155"/>
      <c r="S56" s="156"/>
      <c r="T56" s="157"/>
      <c r="U56" s="158"/>
      <c r="V56" s="159"/>
      <c r="W56" s="131" t="str">
        <f t="shared" si="5"/>
        <v>Fórmula</v>
      </c>
      <c r="X56" s="154"/>
      <c r="Y56" s="165"/>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row>
    <row r="57" spans="1:50" s="44" customFormat="1" ht="40" customHeight="1">
      <c r="A57" s="98"/>
      <c r="B57" s="92"/>
      <c r="C57" s="93"/>
      <c r="D57" s="93"/>
      <c r="E57" s="94" t="s">
        <v>113</v>
      </c>
      <c r="F57" s="95"/>
      <c r="G57" s="96" t="s">
        <v>113</v>
      </c>
      <c r="H57" s="97"/>
      <c r="I57" s="127"/>
      <c r="J57" s="128" t="str">
        <f t="shared" si="3"/>
        <v>Fórmula</v>
      </c>
      <c r="K57" s="129" t="s">
        <v>113</v>
      </c>
      <c r="L57" s="127"/>
      <c r="M57" s="130" t="str">
        <f>IFERROR(CHOOSE(MATCH(K57,{"Coal","Diesel","Fuel oil","Kerosene","LPG","Natural gas","Wood deforested","Wood reforested","Other"},0),96.3,74.1,77.4,71.5,63.1,56.1,109.6,0,"Add details in last column"),"Fórmula")</f>
        <v>Fórmula</v>
      </c>
      <c r="N57" s="131" t="str">
        <f t="shared" si="4"/>
        <v>Fórmula</v>
      </c>
      <c r="O57" s="132"/>
      <c r="P57" s="133"/>
      <c r="Q57" s="154"/>
      <c r="R57" s="155"/>
      <c r="S57" s="156"/>
      <c r="T57" s="157"/>
      <c r="U57" s="158"/>
      <c r="V57" s="159"/>
      <c r="W57" s="131" t="str">
        <f t="shared" si="5"/>
        <v>Fórmula</v>
      </c>
      <c r="X57" s="154"/>
      <c r="Y57" s="165"/>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row>
    <row r="58" spans="1:50" s="45" customFormat="1" ht="40" customHeight="1">
      <c r="A58" s="98"/>
      <c r="B58" s="92"/>
      <c r="C58" s="93"/>
      <c r="D58" s="93"/>
      <c r="E58" s="94" t="s">
        <v>113</v>
      </c>
      <c r="F58" s="95"/>
      <c r="G58" s="96" t="s">
        <v>113</v>
      </c>
      <c r="H58" s="97"/>
      <c r="I58" s="127"/>
      <c r="J58" s="128" t="str">
        <f t="shared" si="3"/>
        <v>Fórmula</v>
      </c>
      <c r="K58" s="129" t="s">
        <v>113</v>
      </c>
      <c r="L58" s="127"/>
      <c r="M58" s="130" t="str">
        <f>IFERROR(CHOOSE(MATCH(K58,{"Coal","Diesel","Fuel oil","Kerosene","LPG","Natural gas","Wood deforested","Wood reforested","Other"},0),96.3,74.1,77.4,71.5,63.1,56.1,109.6,0,"Add details in last column"),"Fórmula")</f>
        <v>Fórmula</v>
      </c>
      <c r="N58" s="131" t="str">
        <f t="shared" si="4"/>
        <v>Fórmula</v>
      </c>
      <c r="O58" s="132"/>
      <c r="P58" s="133"/>
      <c r="Q58" s="154"/>
      <c r="R58" s="155"/>
      <c r="S58" s="156"/>
      <c r="T58" s="157"/>
      <c r="U58" s="158"/>
      <c r="V58" s="159"/>
      <c r="W58" s="131" t="str">
        <f t="shared" si="5"/>
        <v>Fórmula</v>
      </c>
      <c r="X58" s="154"/>
      <c r="Y58" s="165"/>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row>
    <row r="59" spans="1:50" s="45" customFormat="1" ht="40" customHeight="1">
      <c r="A59" s="98"/>
      <c r="B59" s="92"/>
      <c r="C59" s="93"/>
      <c r="D59" s="93"/>
      <c r="E59" s="94" t="s">
        <v>113</v>
      </c>
      <c r="F59" s="95"/>
      <c r="G59" s="96" t="s">
        <v>113</v>
      </c>
      <c r="H59" s="97"/>
      <c r="I59" s="127"/>
      <c r="J59" s="128" t="str">
        <f t="shared" si="3"/>
        <v>Fórmula</v>
      </c>
      <c r="K59" s="129" t="s">
        <v>113</v>
      </c>
      <c r="L59" s="127"/>
      <c r="M59" s="130" t="str">
        <f>IFERROR(CHOOSE(MATCH(K59,{"Coal","Diesel","Fuel oil","Kerosene","LPG","Natural gas","Wood deforested","Wood reforested","Other"},0),96.3,74.1,77.4,71.5,63.1,56.1,109.6,0,"Add details in last column"),"Fórmula")</f>
        <v>Fórmula</v>
      </c>
      <c r="N59" s="131" t="str">
        <f t="shared" si="4"/>
        <v>Fórmula</v>
      </c>
      <c r="O59" s="132"/>
      <c r="P59" s="133"/>
      <c r="Q59" s="154"/>
      <c r="R59" s="155"/>
      <c r="S59" s="156"/>
      <c r="T59" s="157"/>
      <c r="U59" s="158"/>
      <c r="V59" s="159"/>
      <c r="W59" s="131" t="str">
        <f t="shared" si="5"/>
        <v>Fórmula</v>
      </c>
      <c r="X59" s="154"/>
      <c r="Y59" s="165"/>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row>
    <row r="60" spans="1:50" s="45" customFormat="1" ht="40" customHeight="1">
      <c r="A60" s="98"/>
      <c r="B60" s="92"/>
      <c r="C60" s="93"/>
      <c r="D60" s="93"/>
      <c r="E60" s="94" t="s">
        <v>113</v>
      </c>
      <c r="F60" s="95"/>
      <c r="G60" s="96" t="s">
        <v>113</v>
      </c>
      <c r="H60" s="97"/>
      <c r="I60" s="127"/>
      <c r="J60" s="128" t="str">
        <f t="shared" si="3"/>
        <v>Fórmula</v>
      </c>
      <c r="K60" s="129" t="s">
        <v>113</v>
      </c>
      <c r="L60" s="127"/>
      <c r="M60" s="130" t="str">
        <f>IFERROR(CHOOSE(MATCH(K60,{"Coal","Diesel","Fuel oil","Kerosene","LPG","Natural gas","Wood deforested","Wood reforested","Other"},0),96.3,74.1,77.4,71.5,63.1,56.1,109.6,0,"Add details in last column"),"Fórmula")</f>
        <v>Fórmula</v>
      </c>
      <c r="N60" s="131" t="str">
        <f t="shared" si="4"/>
        <v>Fórmula</v>
      </c>
      <c r="O60" s="132"/>
      <c r="P60" s="133"/>
      <c r="Q60" s="154"/>
      <c r="R60" s="155"/>
      <c r="S60" s="156"/>
      <c r="T60" s="157"/>
      <c r="U60" s="158"/>
      <c r="V60" s="159"/>
      <c r="W60" s="131" t="str">
        <f t="shared" si="5"/>
        <v>Fórmula</v>
      </c>
      <c r="X60" s="154"/>
      <c r="Y60" s="165"/>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row>
    <row r="61" spans="1:50" s="45" customFormat="1" ht="40" customHeight="1">
      <c r="A61" s="98"/>
      <c r="B61" s="92"/>
      <c r="C61" s="93"/>
      <c r="D61" s="93"/>
      <c r="E61" s="94" t="s">
        <v>113</v>
      </c>
      <c r="F61" s="95"/>
      <c r="G61" s="96" t="s">
        <v>113</v>
      </c>
      <c r="H61" s="97"/>
      <c r="I61" s="127"/>
      <c r="J61" s="128" t="str">
        <f t="shared" si="3"/>
        <v>Fórmula</v>
      </c>
      <c r="K61" s="129" t="s">
        <v>113</v>
      </c>
      <c r="L61" s="127"/>
      <c r="M61" s="130" t="str">
        <f>IFERROR(CHOOSE(MATCH(K61,{"Coal","Diesel","Fuel oil","Kerosene","LPG","Natural gas","Wood deforested","Wood reforested","Other"},0),96.3,74.1,77.4,71.5,63.1,56.1,109.6,0,"Add details in last column"),"Fórmula")</f>
        <v>Fórmula</v>
      </c>
      <c r="N61" s="131" t="str">
        <f t="shared" si="4"/>
        <v>Fórmula</v>
      </c>
      <c r="O61" s="132"/>
      <c r="P61" s="133"/>
      <c r="Q61" s="154"/>
      <c r="R61" s="155"/>
      <c r="S61" s="156"/>
      <c r="T61" s="157"/>
      <c r="U61" s="158"/>
      <c r="V61" s="159"/>
      <c r="W61" s="131" t="str">
        <f t="shared" si="5"/>
        <v>Fórmula</v>
      </c>
      <c r="X61" s="154"/>
      <c r="Y61" s="165"/>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row>
    <row r="62" spans="1:50" s="45" customFormat="1" ht="40" customHeight="1">
      <c r="A62" s="98"/>
      <c r="B62" s="92"/>
      <c r="C62" s="93"/>
      <c r="D62" s="93"/>
      <c r="E62" s="94" t="s">
        <v>113</v>
      </c>
      <c r="F62" s="95"/>
      <c r="G62" s="96" t="s">
        <v>113</v>
      </c>
      <c r="H62" s="97"/>
      <c r="I62" s="127"/>
      <c r="J62" s="128" t="str">
        <f t="shared" si="3"/>
        <v>Fórmula</v>
      </c>
      <c r="K62" s="129" t="s">
        <v>113</v>
      </c>
      <c r="L62" s="127"/>
      <c r="M62" s="130" t="str">
        <f>IFERROR(CHOOSE(MATCH(K62,{"Coal","Diesel","Fuel oil","Kerosene","LPG","Natural gas","Wood deforested","Wood reforested","Other"},0),96.3,74.1,77.4,71.5,63.1,56.1,109.6,0,"Add details in last column"),"Fórmula")</f>
        <v>Fórmula</v>
      </c>
      <c r="N62" s="131" t="str">
        <f t="shared" si="4"/>
        <v>Fórmula</v>
      </c>
      <c r="O62" s="132"/>
      <c r="P62" s="133"/>
      <c r="Q62" s="154"/>
      <c r="R62" s="155"/>
      <c r="S62" s="156"/>
      <c r="T62" s="157"/>
      <c r="U62" s="158"/>
      <c r="V62" s="159"/>
      <c r="W62" s="131" t="str">
        <f t="shared" si="5"/>
        <v>Fórmula</v>
      </c>
      <c r="X62" s="154"/>
      <c r="Y62" s="165"/>
      <c r="Z62" s="164"/>
      <c r="AA62" s="164"/>
      <c r="AB62" s="164"/>
      <c r="AC62" s="164"/>
      <c r="AD62" s="164"/>
      <c r="AE62" s="164"/>
      <c r="AF62" s="164"/>
      <c r="AG62" s="164"/>
      <c r="AH62" s="164"/>
      <c r="AI62" s="164"/>
      <c r="AJ62" s="164"/>
      <c r="AK62" s="164"/>
      <c r="AL62" s="164"/>
      <c r="AM62" s="164"/>
      <c r="AN62" s="164"/>
      <c r="AO62" s="164"/>
      <c r="AP62" s="164"/>
      <c r="AQ62" s="164"/>
      <c r="AR62" s="164"/>
      <c r="AS62" s="164"/>
      <c r="AT62" s="164"/>
      <c r="AU62" s="164"/>
      <c r="AV62" s="164"/>
      <c r="AW62" s="164"/>
      <c r="AX62" s="164"/>
    </row>
    <row r="63" spans="1:50" s="45" customFormat="1" ht="40" customHeight="1">
      <c r="A63" s="98"/>
      <c r="B63" s="92"/>
      <c r="C63" s="93"/>
      <c r="D63" s="93"/>
      <c r="E63" s="94" t="s">
        <v>113</v>
      </c>
      <c r="F63" s="95"/>
      <c r="G63" s="96" t="s">
        <v>113</v>
      </c>
      <c r="H63" s="97"/>
      <c r="I63" s="127"/>
      <c r="J63" s="128" t="str">
        <f t="shared" si="3"/>
        <v>Fórmula</v>
      </c>
      <c r="K63" s="129" t="s">
        <v>113</v>
      </c>
      <c r="L63" s="127"/>
      <c r="M63" s="130" t="str">
        <f>IFERROR(CHOOSE(MATCH(K63,{"Coal","Diesel","Fuel oil","Kerosene","LPG","Natural gas","Wood deforested","Wood reforested","Other"},0),96.3,74.1,77.4,71.5,63.1,56.1,109.6,0,"Add details in last column"),"Fórmula")</f>
        <v>Fórmula</v>
      </c>
      <c r="N63" s="131" t="str">
        <f t="shared" si="4"/>
        <v>Fórmula</v>
      </c>
      <c r="O63" s="132"/>
      <c r="P63" s="133"/>
      <c r="Q63" s="154"/>
      <c r="R63" s="155"/>
      <c r="S63" s="156"/>
      <c r="T63" s="157"/>
      <c r="U63" s="158"/>
      <c r="V63" s="159"/>
      <c r="W63" s="131" t="str">
        <f t="shared" si="5"/>
        <v>Fórmula</v>
      </c>
      <c r="X63" s="154"/>
      <c r="Y63" s="165"/>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row>
    <row r="64" spans="1:50" s="44" customFormat="1" ht="40" customHeight="1">
      <c r="A64" s="98"/>
      <c r="B64" s="92"/>
      <c r="C64" s="93"/>
      <c r="D64" s="93"/>
      <c r="E64" s="94" t="s">
        <v>113</v>
      </c>
      <c r="F64" s="95"/>
      <c r="G64" s="96" t="s">
        <v>113</v>
      </c>
      <c r="H64" s="97"/>
      <c r="I64" s="127"/>
      <c r="J64" s="128" t="str">
        <f t="shared" si="3"/>
        <v>Fórmula</v>
      </c>
      <c r="K64" s="129" t="s">
        <v>113</v>
      </c>
      <c r="L64" s="127"/>
      <c r="M64" s="130" t="str">
        <f>IFERROR(CHOOSE(MATCH(K64,{"Coal","Diesel","Fuel oil","Kerosene","LPG","Natural gas","Wood deforested","Wood reforested","Other"},0),96.3,74.1,77.4,71.5,63.1,56.1,109.6,0,"Add details in last column"),"Fórmula")</f>
        <v>Fórmula</v>
      </c>
      <c r="N64" s="131" t="str">
        <f t="shared" si="4"/>
        <v>Fórmula</v>
      </c>
      <c r="O64" s="132"/>
      <c r="P64" s="133"/>
      <c r="Q64" s="154"/>
      <c r="R64" s="155"/>
      <c r="S64" s="156"/>
      <c r="T64" s="157"/>
      <c r="U64" s="158"/>
      <c r="V64" s="159"/>
      <c r="W64" s="131" t="str">
        <f t="shared" si="5"/>
        <v>Fórmula</v>
      </c>
      <c r="X64" s="154"/>
      <c r="Y64" s="165"/>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row>
    <row r="65" spans="1:50" s="44" customFormat="1" ht="40" customHeight="1">
      <c r="A65" s="98"/>
      <c r="B65" s="92"/>
      <c r="C65" s="93"/>
      <c r="D65" s="93"/>
      <c r="E65" s="94" t="s">
        <v>113</v>
      </c>
      <c r="F65" s="95"/>
      <c r="G65" s="96" t="s">
        <v>113</v>
      </c>
      <c r="H65" s="97"/>
      <c r="I65" s="127"/>
      <c r="J65" s="128" t="str">
        <f t="shared" si="3"/>
        <v>Fórmula</v>
      </c>
      <c r="K65" s="129" t="s">
        <v>113</v>
      </c>
      <c r="L65" s="127"/>
      <c r="M65" s="130" t="str">
        <f>IFERROR(CHOOSE(MATCH(K65,{"Coal","Diesel","Fuel oil","Kerosene","LPG","Natural gas","Wood deforested","Wood reforested","Other"},0),96.3,74.1,77.4,71.5,63.1,56.1,109.6,0,"Add details in last column"),"Fórmula")</f>
        <v>Fórmula</v>
      </c>
      <c r="N65" s="131" t="str">
        <f t="shared" si="4"/>
        <v>Fórmula</v>
      </c>
      <c r="O65" s="132"/>
      <c r="P65" s="133"/>
      <c r="Q65" s="154"/>
      <c r="R65" s="155"/>
      <c r="S65" s="156"/>
      <c r="T65" s="157"/>
      <c r="U65" s="158"/>
      <c r="V65" s="159"/>
      <c r="W65" s="131" t="str">
        <f t="shared" si="5"/>
        <v>Fórmula</v>
      </c>
      <c r="X65" s="154"/>
      <c r="Y65" s="165"/>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4"/>
    </row>
    <row r="66" spans="1:50" s="44" customFormat="1" ht="40" customHeight="1">
      <c r="A66" s="98"/>
      <c r="B66" s="92"/>
      <c r="C66" s="93"/>
      <c r="D66" s="93"/>
      <c r="E66" s="94" t="s">
        <v>113</v>
      </c>
      <c r="F66" s="95"/>
      <c r="G66" s="96" t="s">
        <v>113</v>
      </c>
      <c r="H66" s="97"/>
      <c r="I66" s="127"/>
      <c r="J66" s="128" t="str">
        <f t="shared" si="3"/>
        <v>Fórmula</v>
      </c>
      <c r="K66" s="129" t="s">
        <v>113</v>
      </c>
      <c r="L66" s="127"/>
      <c r="M66" s="130" t="str">
        <f>IFERROR(CHOOSE(MATCH(K66,{"Coal","Diesel","Fuel oil","Kerosene","LPG","Natural gas","Wood deforested","Wood reforested","Other"},0),96.3,74.1,77.4,71.5,63.1,56.1,109.6,0,"Add details in last column"),"Fórmula")</f>
        <v>Fórmula</v>
      </c>
      <c r="N66" s="131" t="str">
        <f t="shared" si="4"/>
        <v>Fórmula</v>
      </c>
      <c r="O66" s="132"/>
      <c r="P66" s="133"/>
      <c r="Q66" s="154"/>
      <c r="R66" s="155"/>
      <c r="S66" s="156"/>
      <c r="T66" s="157"/>
      <c r="U66" s="158"/>
      <c r="V66" s="159"/>
      <c r="W66" s="131" t="str">
        <f t="shared" si="5"/>
        <v>Fórmula</v>
      </c>
      <c r="X66" s="154"/>
      <c r="Y66" s="165"/>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row>
    <row r="67" spans="1:50" s="44" customFormat="1" ht="40" customHeight="1">
      <c r="A67" s="98"/>
      <c r="B67" s="92"/>
      <c r="C67" s="93"/>
      <c r="D67" s="93"/>
      <c r="E67" s="94" t="s">
        <v>113</v>
      </c>
      <c r="F67" s="95"/>
      <c r="G67" s="96" t="s">
        <v>113</v>
      </c>
      <c r="H67" s="97"/>
      <c r="I67" s="127"/>
      <c r="J67" s="128" t="str">
        <f t="shared" si="3"/>
        <v>Fórmula</v>
      </c>
      <c r="K67" s="129" t="s">
        <v>113</v>
      </c>
      <c r="L67" s="127"/>
      <c r="M67" s="130" t="str">
        <f>IFERROR(CHOOSE(MATCH(K67,{"Coal","Diesel","Fuel oil","Kerosene","LPG","Natural gas","Wood deforested","Wood reforested","Other"},0),96.3,74.1,77.4,71.5,63.1,56.1,109.6,0,"Add details in last column"),"Fórmula")</f>
        <v>Fórmula</v>
      </c>
      <c r="N67" s="131" t="str">
        <f t="shared" si="4"/>
        <v>Fórmula</v>
      </c>
      <c r="O67" s="132"/>
      <c r="P67" s="133"/>
      <c r="Q67" s="154"/>
      <c r="R67" s="155"/>
      <c r="S67" s="156"/>
      <c r="T67" s="157"/>
      <c r="U67" s="158"/>
      <c r="V67" s="159"/>
      <c r="W67" s="131" t="str">
        <f t="shared" si="5"/>
        <v>Fórmula</v>
      </c>
      <c r="X67" s="154"/>
      <c r="Y67" s="165"/>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row>
    <row r="68" spans="1:50" s="44" customFormat="1" ht="40" customHeight="1">
      <c r="A68" s="98"/>
      <c r="B68" s="92"/>
      <c r="C68" s="93"/>
      <c r="D68" s="93"/>
      <c r="E68" s="94" t="s">
        <v>113</v>
      </c>
      <c r="F68" s="95"/>
      <c r="G68" s="96" t="s">
        <v>113</v>
      </c>
      <c r="H68" s="97"/>
      <c r="I68" s="127"/>
      <c r="J68" s="128" t="str">
        <f t="shared" si="3"/>
        <v>Fórmula</v>
      </c>
      <c r="K68" s="129" t="s">
        <v>113</v>
      </c>
      <c r="L68" s="127"/>
      <c r="M68" s="130" t="str">
        <f>IFERROR(CHOOSE(MATCH(K68,{"Coal","Diesel","Fuel oil","Kerosene","LPG","Natural gas","Wood deforested","Wood reforested","Other"},0),96.3,74.1,77.4,71.5,63.1,56.1,109.6,0,"Add details in last column"),"Fórmula")</f>
        <v>Fórmula</v>
      </c>
      <c r="N68" s="131" t="str">
        <f t="shared" si="4"/>
        <v>Fórmula</v>
      </c>
      <c r="O68" s="132"/>
      <c r="P68" s="133"/>
      <c r="Q68" s="154"/>
      <c r="R68" s="155"/>
      <c r="S68" s="156"/>
      <c r="T68" s="157"/>
      <c r="U68" s="158"/>
      <c r="V68" s="159"/>
      <c r="W68" s="131" t="str">
        <f t="shared" si="5"/>
        <v>Fórmula</v>
      </c>
      <c r="X68" s="154"/>
      <c r="Y68" s="165"/>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row>
    <row r="69" spans="1:50" s="44" customFormat="1" ht="40" customHeight="1">
      <c r="A69" s="98"/>
      <c r="B69" s="92"/>
      <c r="C69" s="93"/>
      <c r="D69" s="93"/>
      <c r="E69" s="94" t="s">
        <v>113</v>
      </c>
      <c r="F69" s="95"/>
      <c r="G69" s="96" t="s">
        <v>113</v>
      </c>
      <c r="H69" s="97"/>
      <c r="I69" s="127"/>
      <c r="J69" s="128" t="str">
        <f t="shared" si="3"/>
        <v>Fórmula</v>
      </c>
      <c r="K69" s="129" t="s">
        <v>113</v>
      </c>
      <c r="L69" s="127"/>
      <c r="M69" s="130" t="str">
        <f>IFERROR(CHOOSE(MATCH(K69,{"Coal","Diesel","Fuel oil","Kerosene","LPG","Natural gas","Wood deforested","Wood reforested","Other"},0),96.3,74.1,77.4,71.5,63.1,56.1,109.6,0,"Add details in last column"),"Fórmula")</f>
        <v>Fórmula</v>
      </c>
      <c r="N69" s="131" t="str">
        <f t="shared" si="4"/>
        <v>Fórmula</v>
      </c>
      <c r="O69" s="132"/>
      <c r="P69" s="133"/>
      <c r="Q69" s="154"/>
      <c r="R69" s="155"/>
      <c r="S69" s="156"/>
      <c r="T69" s="157"/>
      <c r="U69" s="158"/>
      <c r="V69" s="159"/>
      <c r="W69" s="131" t="str">
        <f t="shared" si="5"/>
        <v>Fórmula</v>
      </c>
      <c r="X69" s="154"/>
      <c r="Y69" s="165"/>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4"/>
    </row>
    <row r="70" spans="1:50" s="45" customFormat="1" ht="40" customHeight="1">
      <c r="A70" s="98"/>
      <c r="B70" s="92"/>
      <c r="C70" s="93"/>
      <c r="D70" s="93"/>
      <c r="E70" s="94" t="s">
        <v>113</v>
      </c>
      <c r="F70" s="95"/>
      <c r="G70" s="96" t="s">
        <v>113</v>
      </c>
      <c r="H70" s="97"/>
      <c r="I70" s="127"/>
      <c r="J70" s="128" t="str">
        <f t="shared" si="3"/>
        <v>Fórmula</v>
      </c>
      <c r="K70" s="129" t="s">
        <v>113</v>
      </c>
      <c r="L70" s="127"/>
      <c r="M70" s="130" t="str">
        <f>IFERROR(CHOOSE(MATCH(K70,{"Coal","Diesel","Fuel oil","Kerosene","LPG","Natural gas","Wood deforested","Wood reforested","Other"},0),96.3,74.1,77.4,71.5,63.1,56.1,109.6,0,"Add details in last column"),"Fórmula")</f>
        <v>Fórmula</v>
      </c>
      <c r="N70" s="131" t="str">
        <f t="shared" si="4"/>
        <v>Fórmula</v>
      </c>
      <c r="O70" s="132"/>
      <c r="P70" s="133"/>
      <c r="Q70" s="154"/>
      <c r="R70" s="155"/>
      <c r="S70" s="156"/>
      <c r="T70" s="157"/>
      <c r="U70" s="158"/>
      <c r="V70" s="159"/>
      <c r="W70" s="131" t="str">
        <f t="shared" si="5"/>
        <v>Fórmula</v>
      </c>
      <c r="X70" s="154"/>
      <c r="Y70" s="165"/>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row>
    <row r="71" spans="1:50" s="45" customFormat="1" ht="40" customHeight="1">
      <c r="A71" s="98"/>
      <c r="B71" s="92"/>
      <c r="C71" s="93"/>
      <c r="D71" s="93"/>
      <c r="E71" s="94" t="s">
        <v>113</v>
      </c>
      <c r="F71" s="95"/>
      <c r="G71" s="96" t="s">
        <v>113</v>
      </c>
      <c r="H71" s="97"/>
      <c r="I71" s="127"/>
      <c r="J71" s="128" t="str">
        <f t="shared" si="3"/>
        <v>Fórmula</v>
      </c>
      <c r="K71" s="129" t="s">
        <v>113</v>
      </c>
      <c r="L71" s="127"/>
      <c r="M71" s="130" t="str">
        <f>IFERROR(CHOOSE(MATCH(K71,{"Coal","Diesel","Fuel oil","Kerosene","LPG","Natural gas","Wood deforested","Wood reforested","Other"},0),96.3,74.1,77.4,71.5,63.1,56.1,109.6,0,"Add details in last column"),"Fórmula")</f>
        <v>Fórmula</v>
      </c>
      <c r="N71" s="131" t="str">
        <f t="shared" si="4"/>
        <v>Fórmula</v>
      </c>
      <c r="O71" s="132"/>
      <c r="P71" s="133"/>
      <c r="Q71" s="154"/>
      <c r="R71" s="155"/>
      <c r="S71" s="156"/>
      <c r="T71" s="157"/>
      <c r="U71" s="158"/>
      <c r="V71" s="159"/>
      <c r="W71" s="131" t="str">
        <f t="shared" si="5"/>
        <v>Fórmula</v>
      </c>
      <c r="X71" s="154"/>
      <c r="Y71" s="165"/>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row>
    <row r="72" spans="1:50" s="45" customFormat="1" ht="40" customHeight="1">
      <c r="A72" s="98"/>
      <c r="B72" s="92"/>
      <c r="C72" s="93"/>
      <c r="D72" s="93"/>
      <c r="E72" s="94" t="s">
        <v>113</v>
      </c>
      <c r="F72" s="95"/>
      <c r="G72" s="96" t="s">
        <v>113</v>
      </c>
      <c r="H72" s="97"/>
      <c r="I72" s="127"/>
      <c r="J72" s="128" t="str">
        <f t="shared" si="3"/>
        <v>Fórmula</v>
      </c>
      <c r="K72" s="129" t="s">
        <v>113</v>
      </c>
      <c r="L72" s="127"/>
      <c r="M72" s="130" t="str">
        <f>IFERROR(CHOOSE(MATCH(K72,{"Coal","Diesel","Fuel oil","Kerosene","LPG","Natural gas","Wood deforested","Wood reforested","Other"},0),96.3,74.1,77.4,71.5,63.1,56.1,109.6,0,"Add details in last column"),"Fórmula")</f>
        <v>Fórmula</v>
      </c>
      <c r="N72" s="131" t="str">
        <f t="shared" si="4"/>
        <v>Fórmula</v>
      </c>
      <c r="O72" s="132"/>
      <c r="P72" s="133"/>
      <c r="Q72" s="154"/>
      <c r="R72" s="155"/>
      <c r="S72" s="156"/>
      <c r="T72" s="157"/>
      <c r="U72" s="158"/>
      <c r="V72" s="159"/>
      <c r="W72" s="131" t="str">
        <f t="shared" si="5"/>
        <v>Fórmula</v>
      </c>
      <c r="X72" s="154"/>
      <c r="Y72" s="165"/>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row>
    <row r="73" spans="1:50" s="45" customFormat="1" ht="40" customHeight="1">
      <c r="A73" s="98"/>
      <c r="B73" s="92"/>
      <c r="C73" s="93"/>
      <c r="D73" s="93"/>
      <c r="E73" s="94" t="s">
        <v>113</v>
      </c>
      <c r="F73" s="95"/>
      <c r="G73" s="96" t="s">
        <v>113</v>
      </c>
      <c r="H73" s="97"/>
      <c r="I73" s="127"/>
      <c r="J73" s="128" t="str">
        <f t="shared" si="3"/>
        <v>Fórmula</v>
      </c>
      <c r="K73" s="129" t="s">
        <v>113</v>
      </c>
      <c r="L73" s="127"/>
      <c r="M73" s="130" t="str">
        <f>IFERROR(CHOOSE(MATCH(K73,{"Coal","Diesel","Fuel oil","Kerosene","LPG","Natural gas","Wood deforested","Wood reforested","Other"},0),96.3,74.1,77.4,71.5,63.1,56.1,109.6,0,"Add details in last column"),"Fórmula")</f>
        <v>Fórmula</v>
      </c>
      <c r="N73" s="131" t="str">
        <f t="shared" si="4"/>
        <v>Fórmula</v>
      </c>
      <c r="O73" s="132"/>
      <c r="P73" s="133"/>
      <c r="Q73" s="154"/>
      <c r="R73" s="155"/>
      <c r="S73" s="156"/>
      <c r="T73" s="157"/>
      <c r="U73" s="158"/>
      <c r="V73" s="159"/>
      <c r="W73" s="131" t="str">
        <f t="shared" si="5"/>
        <v>Fórmula</v>
      </c>
      <c r="X73" s="154"/>
      <c r="Y73" s="165"/>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164"/>
      <c r="AV73" s="164"/>
      <c r="AW73" s="164"/>
      <c r="AX73" s="164"/>
    </row>
    <row r="74" spans="1:50" s="45" customFormat="1" ht="40" customHeight="1">
      <c r="A74" s="98"/>
      <c r="B74" s="92"/>
      <c r="C74" s="93"/>
      <c r="D74" s="93"/>
      <c r="E74" s="94" t="s">
        <v>113</v>
      </c>
      <c r="F74" s="95"/>
      <c r="G74" s="96" t="s">
        <v>113</v>
      </c>
      <c r="H74" s="97"/>
      <c r="I74" s="127"/>
      <c r="J74" s="128" t="str">
        <f t="shared" si="3"/>
        <v>Fórmula</v>
      </c>
      <c r="K74" s="129" t="s">
        <v>113</v>
      </c>
      <c r="L74" s="127"/>
      <c r="M74" s="130" t="str">
        <f>IFERROR(CHOOSE(MATCH(K74,{"Coal","Diesel","Fuel oil","Kerosene","LPG","Natural gas","Wood deforested","Wood reforested","Other"},0),96.3,74.1,77.4,71.5,63.1,56.1,109.6,0,"Add details in last column"),"Fórmula")</f>
        <v>Fórmula</v>
      </c>
      <c r="N74" s="131" t="str">
        <f t="shared" si="4"/>
        <v>Fórmula</v>
      </c>
      <c r="O74" s="132"/>
      <c r="P74" s="133"/>
      <c r="Q74" s="154"/>
      <c r="R74" s="155"/>
      <c r="S74" s="156"/>
      <c r="T74" s="157"/>
      <c r="U74" s="158"/>
      <c r="V74" s="159"/>
      <c r="W74" s="131" t="str">
        <f t="shared" si="5"/>
        <v>Fórmula</v>
      </c>
      <c r="X74" s="154"/>
      <c r="Y74" s="165"/>
      <c r="Z74" s="164"/>
      <c r="AA74" s="164"/>
      <c r="AB74" s="164"/>
      <c r="AC74" s="164"/>
      <c r="AD74" s="164"/>
      <c r="AE74" s="164"/>
      <c r="AF74" s="164"/>
      <c r="AG74" s="164"/>
      <c r="AH74" s="164"/>
      <c r="AI74" s="164"/>
      <c r="AJ74" s="164"/>
      <c r="AK74" s="164"/>
      <c r="AL74" s="164"/>
      <c r="AM74" s="164"/>
      <c r="AN74" s="164"/>
      <c r="AO74" s="164"/>
      <c r="AP74" s="164"/>
      <c r="AQ74" s="164"/>
      <c r="AR74" s="164"/>
      <c r="AS74" s="164"/>
      <c r="AT74" s="164"/>
      <c r="AU74" s="164"/>
      <c r="AV74" s="164"/>
      <c r="AW74" s="164"/>
      <c r="AX74" s="164"/>
    </row>
    <row r="75" spans="1:50" s="45" customFormat="1" ht="40" customHeight="1">
      <c r="A75" s="98"/>
      <c r="B75" s="92"/>
      <c r="C75" s="93"/>
      <c r="D75" s="93"/>
      <c r="E75" s="94" t="s">
        <v>113</v>
      </c>
      <c r="F75" s="95"/>
      <c r="G75" s="96" t="s">
        <v>113</v>
      </c>
      <c r="H75" s="97"/>
      <c r="I75" s="127"/>
      <c r="J75" s="128" t="str">
        <f t="shared" ref="J75:J106" si="6">IF(H75*I75=0,"Fórmula",H75*I75)</f>
        <v>Fórmula</v>
      </c>
      <c r="K75" s="129" t="s">
        <v>113</v>
      </c>
      <c r="L75" s="127"/>
      <c r="M75" s="130" t="str">
        <f>IFERROR(CHOOSE(MATCH(K75,{"Coal","Diesel","Fuel oil","Kerosene","LPG","Natural gas","Wood deforested","Wood reforested","Other"},0),96.3,74.1,77.4,71.5,63.1,56.1,109.6,0,"Add details in last column"),"Fórmula")</f>
        <v>Fórmula</v>
      </c>
      <c r="N75" s="131" t="str">
        <f t="shared" ref="N75:N106" si="7">IFERROR(L75*M75/1000,"Fórmula")</f>
        <v>Fórmula</v>
      </c>
      <c r="O75" s="132"/>
      <c r="P75" s="133"/>
      <c r="Q75" s="154"/>
      <c r="R75" s="155"/>
      <c r="S75" s="156"/>
      <c r="T75" s="157"/>
      <c r="U75" s="158"/>
      <c r="V75" s="159"/>
      <c r="W75" s="131" t="str">
        <f t="shared" ref="W75:W106" si="8">IFERROR(U75/V75,"Fórmula")</f>
        <v>Fórmula</v>
      </c>
      <c r="X75" s="154"/>
      <c r="Y75" s="165"/>
      <c r="Z75" s="164"/>
      <c r="AA75" s="164"/>
      <c r="AB75" s="164"/>
      <c r="AC75" s="164"/>
      <c r="AD75" s="164"/>
      <c r="AE75" s="164"/>
      <c r="AF75" s="164"/>
      <c r="AG75" s="164"/>
      <c r="AH75" s="164"/>
      <c r="AI75" s="164"/>
      <c r="AJ75" s="164"/>
      <c r="AK75" s="164"/>
      <c r="AL75" s="164"/>
      <c r="AM75" s="164"/>
      <c r="AN75" s="164"/>
      <c r="AO75" s="164"/>
      <c r="AP75" s="164"/>
      <c r="AQ75" s="164"/>
      <c r="AR75" s="164"/>
      <c r="AS75" s="164"/>
      <c r="AT75" s="164"/>
      <c r="AU75" s="164"/>
      <c r="AV75" s="164"/>
      <c r="AW75" s="164"/>
      <c r="AX75" s="164"/>
    </row>
    <row r="76" spans="1:50" s="44" customFormat="1" ht="40" customHeight="1">
      <c r="A76" s="98"/>
      <c r="B76" s="92"/>
      <c r="C76" s="93"/>
      <c r="D76" s="93"/>
      <c r="E76" s="94" t="s">
        <v>113</v>
      </c>
      <c r="F76" s="95"/>
      <c r="G76" s="96" t="s">
        <v>113</v>
      </c>
      <c r="H76" s="97"/>
      <c r="I76" s="127"/>
      <c r="J76" s="128" t="str">
        <f t="shared" si="6"/>
        <v>Fórmula</v>
      </c>
      <c r="K76" s="129" t="s">
        <v>113</v>
      </c>
      <c r="L76" s="127"/>
      <c r="M76" s="130" t="str">
        <f>IFERROR(CHOOSE(MATCH(K76,{"Coal","Diesel","Fuel oil","Kerosene","LPG","Natural gas","Wood deforested","Wood reforested","Other"},0),96.3,74.1,77.4,71.5,63.1,56.1,109.6,0,"Add details in last column"),"Fórmula")</f>
        <v>Fórmula</v>
      </c>
      <c r="N76" s="131" t="str">
        <f t="shared" si="7"/>
        <v>Fórmula</v>
      </c>
      <c r="O76" s="132"/>
      <c r="P76" s="133"/>
      <c r="Q76" s="154"/>
      <c r="R76" s="155"/>
      <c r="S76" s="156"/>
      <c r="T76" s="157"/>
      <c r="U76" s="158"/>
      <c r="V76" s="159"/>
      <c r="W76" s="131" t="str">
        <f t="shared" si="8"/>
        <v>Fórmula</v>
      </c>
      <c r="X76" s="154"/>
      <c r="Y76" s="165"/>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row>
    <row r="77" spans="1:50" s="44" customFormat="1" ht="40" customHeight="1">
      <c r="A77" s="98"/>
      <c r="B77" s="92"/>
      <c r="C77" s="93"/>
      <c r="D77" s="93"/>
      <c r="E77" s="94" t="s">
        <v>113</v>
      </c>
      <c r="F77" s="95"/>
      <c r="G77" s="96" t="s">
        <v>113</v>
      </c>
      <c r="H77" s="97"/>
      <c r="I77" s="127"/>
      <c r="J77" s="128" t="str">
        <f t="shared" si="6"/>
        <v>Fórmula</v>
      </c>
      <c r="K77" s="129" t="s">
        <v>113</v>
      </c>
      <c r="L77" s="127"/>
      <c r="M77" s="130" t="str">
        <f>IFERROR(CHOOSE(MATCH(K77,{"Coal","Diesel","Fuel oil","Kerosene","LPG","Natural gas","Wood deforested","Wood reforested","Other"},0),96.3,74.1,77.4,71.5,63.1,56.1,109.6,0,"Add details in last column"),"Fórmula")</f>
        <v>Fórmula</v>
      </c>
      <c r="N77" s="131" t="str">
        <f t="shared" si="7"/>
        <v>Fórmula</v>
      </c>
      <c r="O77" s="132"/>
      <c r="P77" s="133"/>
      <c r="Q77" s="154"/>
      <c r="R77" s="155"/>
      <c r="S77" s="156"/>
      <c r="T77" s="157"/>
      <c r="U77" s="158"/>
      <c r="V77" s="159"/>
      <c r="W77" s="131" t="str">
        <f t="shared" si="8"/>
        <v>Fórmula</v>
      </c>
      <c r="X77" s="154"/>
      <c r="Y77" s="165"/>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row>
    <row r="78" spans="1:50" s="44" customFormat="1" ht="40" customHeight="1">
      <c r="A78" s="98"/>
      <c r="B78" s="92"/>
      <c r="C78" s="93"/>
      <c r="D78" s="93"/>
      <c r="E78" s="94" t="s">
        <v>113</v>
      </c>
      <c r="F78" s="95"/>
      <c r="G78" s="96" t="s">
        <v>113</v>
      </c>
      <c r="H78" s="97"/>
      <c r="I78" s="127"/>
      <c r="J78" s="128" t="str">
        <f t="shared" si="6"/>
        <v>Fórmula</v>
      </c>
      <c r="K78" s="129" t="s">
        <v>113</v>
      </c>
      <c r="L78" s="127"/>
      <c r="M78" s="130" t="str">
        <f>IFERROR(CHOOSE(MATCH(K78,{"Coal","Diesel","Fuel oil","Kerosene","LPG","Natural gas","Wood deforested","Wood reforested","Other"},0),96.3,74.1,77.4,71.5,63.1,56.1,109.6,0,"Add details in last column"),"Fórmula")</f>
        <v>Fórmula</v>
      </c>
      <c r="N78" s="131" t="str">
        <f t="shared" si="7"/>
        <v>Fórmula</v>
      </c>
      <c r="O78" s="132"/>
      <c r="P78" s="133"/>
      <c r="Q78" s="154"/>
      <c r="R78" s="155"/>
      <c r="S78" s="156"/>
      <c r="T78" s="157"/>
      <c r="U78" s="158"/>
      <c r="V78" s="159"/>
      <c r="W78" s="131" t="str">
        <f t="shared" si="8"/>
        <v>Fórmula</v>
      </c>
      <c r="X78" s="154"/>
      <c r="Y78" s="165"/>
      <c r="Z78" s="164"/>
      <c r="AA78" s="164"/>
      <c r="AB78" s="164"/>
      <c r="AC78" s="164"/>
      <c r="AD78" s="164"/>
      <c r="AE78" s="164"/>
      <c r="AF78" s="164"/>
      <c r="AG78" s="164"/>
      <c r="AH78" s="164"/>
      <c r="AI78" s="164"/>
      <c r="AJ78" s="164"/>
      <c r="AK78" s="164"/>
      <c r="AL78" s="164"/>
      <c r="AM78" s="164"/>
      <c r="AN78" s="164"/>
      <c r="AO78" s="164"/>
      <c r="AP78" s="164"/>
      <c r="AQ78" s="164"/>
      <c r="AR78" s="164"/>
      <c r="AS78" s="164"/>
      <c r="AT78" s="164"/>
      <c r="AU78" s="164"/>
      <c r="AV78" s="164"/>
      <c r="AW78" s="164"/>
      <c r="AX78" s="164"/>
    </row>
    <row r="79" spans="1:50" s="44" customFormat="1" ht="40" customHeight="1">
      <c r="A79" s="98"/>
      <c r="B79" s="92"/>
      <c r="C79" s="93"/>
      <c r="D79" s="93"/>
      <c r="E79" s="94" t="s">
        <v>113</v>
      </c>
      <c r="F79" s="95"/>
      <c r="G79" s="96" t="s">
        <v>113</v>
      </c>
      <c r="H79" s="97"/>
      <c r="I79" s="127"/>
      <c r="J79" s="128" t="str">
        <f t="shared" si="6"/>
        <v>Fórmula</v>
      </c>
      <c r="K79" s="129" t="s">
        <v>113</v>
      </c>
      <c r="L79" s="127"/>
      <c r="M79" s="130" t="str">
        <f>IFERROR(CHOOSE(MATCH(K79,{"Coal","Diesel","Fuel oil","Kerosene","LPG","Natural gas","Wood deforested","Wood reforested","Other"},0),96.3,74.1,77.4,71.5,63.1,56.1,109.6,0,"Add details in last column"),"Fórmula")</f>
        <v>Fórmula</v>
      </c>
      <c r="N79" s="131" t="str">
        <f t="shared" si="7"/>
        <v>Fórmula</v>
      </c>
      <c r="O79" s="132"/>
      <c r="P79" s="133"/>
      <c r="Q79" s="154"/>
      <c r="R79" s="155"/>
      <c r="S79" s="156"/>
      <c r="T79" s="157"/>
      <c r="U79" s="158"/>
      <c r="V79" s="159"/>
      <c r="W79" s="131" t="str">
        <f t="shared" si="8"/>
        <v>Fórmula</v>
      </c>
      <c r="X79" s="154"/>
      <c r="Y79" s="165"/>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row>
    <row r="80" spans="1:50" s="44" customFormat="1" ht="40" customHeight="1">
      <c r="A80" s="98"/>
      <c r="B80" s="92"/>
      <c r="C80" s="93"/>
      <c r="D80" s="93"/>
      <c r="E80" s="94" t="s">
        <v>113</v>
      </c>
      <c r="F80" s="95"/>
      <c r="G80" s="96" t="s">
        <v>113</v>
      </c>
      <c r="H80" s="97"/>
      <c r="I80" s="127"/>
      <c r="J80" s="128" t="str">
        <f t="shared" si="6"/>
        <v>Fórmula</v>
      </c>
      <c r="K80" s="129" t="s">
        <v>113</v>
      </c>
      <c r="L80" s="127"/>
      <c r="M80" s="130" t="str">
        <f>IFERROR(CHOOSE(MATCH(K80,{"Coal","Diesel","Fuel oil","Kerosene","LPG","Natural gas","Wood deforested","Wood reforested","Other"},0),96.3,74.1,77.4,71.5,63.1,56.1,109.6,0,"Add details in last column"),"Fórmula")</f>
        <v>Fórmula</v>
      </c>
      <c r="N80" s="131" t="str">
        <f t="shared" si="7"/>
        <v>Fórmula</v>
      </c>
      <c r="O80" s="132"/>
      <c r="P80" s="133"/>
      <c r="Q80" s="154"/>
      <c r="R80" s="155"/>
      <c r="S80" s="156"/>
      <c r="T80" s="157"/>
      <c r="U80" s="158"/>
      <c r="V80" s="159"/>
      <c r="W80" s="131" t="str">
        <f t="shared" si="8"/>
        <v>Fórmula</v>
      </c>
      <c r="X80" s="154"/>
      <c r="Y80" s="165"/>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row>
    <row r="81" spans="1:50" s="44" customFormat="1" ht="40" customHeight="1">
      <c r="A81" s="98"/>
      <c r="B81" s="92"/>
      <c r="C81" s="93"/>
      <c r="D81" s="93"/>
      <c r="E81" s="94" t="s">
        <v>113</v>
      </c>
      <c r="F81" s="95"/>
      <c r="G81" s="96" t="s">
        <v>113</v>
      </c>
      <c r="H81" s="97"/>
      <c r="I81" s="127"/>
      <c r="J81" s="128" t="str">
        <f t="shared" si="6"/>
        <v>Fórmula</v>
      </c>
      <c r="K81" s="129" t="s">
        <v>113</v>
      </c>
      <c r="L81" s="127"/>
      <c r="M81" s="130" t="str">
        <f>IFERROR(CHOOSE(MATCH(K81,{"Coal","Diesel","Fuel oil","Kerosene","LPG","Natural gas","Wood deforested","Wood reforested","Other"},0),96.3,74.1,77.4,71.5,63.1,56.1,109.6,0,"Add details in last column"),"Fórmula")</f>
        <v>Fórmula</v>
      </c>
      <c r="N81" s="131" t="str">
        <f t="shared" si="7"/>
        <v>Fórmula</v>
      </c>
      <c r="O81" s="132"/>
      <c r="P81" s="133"/>
      <c r="Q81" s="154"/>
      <c r="R81" s="155"/>
      <c r="S81" s="156"/>
      <c r="T81" s="157"/>
      <c r="U81" s="158"/>
      <c r="V81" s="159"/>
      <c r="W81" s="131" t="str">
        <f t="shared" si="8"/>
        <v>Fórmula</v>
      </c>
      <c r="X81" s="154"/>
      <c r="Y81" s="165"/>
      <c r="Z81" s="164"/>
      <c r="AA81" s="164"/>
      <c r="AB81" s="164"/>
      <c r="AC81" s="164"/>
      <c r="AD81" s="164"/>
      <c r="AE81" s="164"/>
      <c r="AF81" s="164"/>
      <c r="AG81" s="164"/>
      <c r="AH81" s="164"/>
      <c r="AI81" s="164"/>
      <c r="AJ81" s="164"/>
      <c r="AK81" s="164"/>
      <c r="AL81" s="164"/>
      <c r="AM81" s="164"/>
      <c r="AN81" s="164"/>
      <c r="AO81" s="164"/>
      <c r="AP81" s="164"/>
      <c r="AQ81" s="164"/>
      <c r="AR81" s="164"/>
      <c r="AS81" s="164"/>
      <c r="AT81" s="164"/>
      <c r="AU81" s="164"/>
      <c r="AV81" s="164"/>
      <c r="AW81" s="164"/>
      <c r="AX81" s="164"/>
    </row>
    <row r="82" spans="1:50" s="45" customFormat="1" ht="40" customHeight="1">
      <c r="A82" s="98"/>
      <c r="B82" s="92"/>
      <c r="C82" s="93"/>
      <c r="D82" s="93"/>
      <c r="E82" s="94" t="s">
        <v>113</v>
      </c>
      <c r="F82" s="95"/>
      <c r="G82" s="96" t="s">
        <v>113</v>
      </c>
      <c r="H82" s="97"/>
      <c r="I82" s="127"/>
      <c r="J82" s="128" t="str">
        <f t="shared" si="6"/>
        <v>Fórmula</v>
      </c>
      <c r="K82" s="129" t="s">
        <v>113</v>
      </c>
      <c r="L82" s="127"/>
      <c r="M82" s="130" t="str">
        <f>IFERROR(CHOOSE(MATCH(K82,{"Coal","Diesel","Fuel oil","Kerosene","LPG","Natural gas","Wood deforested","Wood reforested","Other"},0),96.3,74.1,77.4,71.5,63.1,56.1,109.6,0,"Add details in last column"),"Fórmula")</f>
        <v>Fórmula</v>
      </c>
      <c r="N82" s="131" t="str">
        <f t="shared" si="7"/>
        <v>Fórmula</v>
      </c>
      <c r="O82" s="132"/>
      <c r="P82" s="133"/>
      <c r="Q82" s="154"/>
      <c r="R82" s="155"/>
      <c r="S82" s="156"/>
      <c r="T82" s="157"/>
      <c r="U82" s="158"/>
      <c r="V82" s="159"/>
      <c r="W82" s="131" t="str">
        <f t="shared" si="8"/>
        <v>Fórmula</v>
      </c>
      <c r="X82" s="154"/>
      <c r="Y82" s="165"/>
      <c r="Z82" s="164"/>
      <c r="AA82" s="164"/>
      <c r="AB82" s="164"/>
      <c r="AC82" s="164"/>
      <c r="AD82" s="164"/>
      <c r="AE82" s="164"/>
      <c r="AF82" s="164"/>
      <c r="AG82" s="164"/>
      <c r="AH82" s="164"/>
      <c r="AI82" s="164"/>
      <c r="AJ82" s="164"/>
      <c r="AK82" s="164"/>
      <c r="AL82" s="164"/>
      <c r="AM82" s="164"/>
      <c r="AN82" s="164"/>
      <c r="AO82" s="164"/>
      <c r="AP82" s="164"/>
      <c r="AQ82" s="164"/>
      <c r="AR82" s="164"/>
      <c r="AS82" s="164"/>
      <c r="AT82" s="164"/>
      <c r="AU82" s="164"/>
      <c r="AV82" s="164"/>
      <c r="AW82" s="164"/>
      <c r="AX82" s="164"/>
    </row>
    <row r="83" spans="1:50" s="45" customFormat="1" ht="40" customHeight="1">
      <c r="A83" s="98"/>
      <c r="B83" s="92"/>
      <c r="C83" s="93"/>
      <c r="D83" s="93"/>
      <c r="E83" s="94" t="s">
        <v>113</v>
      </c>
      <c r="F83" s="95"/>
      <c r="G83" s="96" t="s">
        <v>113</v>
      </c>
      <c r="H83" s="97"/>
      <c r="I83" s="127"/>
      <c r="J83" s="128" t="str">
        <f t="shared" si="6"/>
        <v>Fórmula</v>
      </c>
      <c r="K83" s="129" t="s">
        <v>113</v>
      </c>
      <c r="L83" s="127"/>
      <c r="M83" s="130" t="str">
        <f>IFERROR(CHOOSE(MATCH(K83,{"Coal","Diesel","Fuel oil","Kerosene","LPG","Natural gas","Wood deforested","Wood reforested","Other"},0),96.3,74.1,77.4,71.5,63.1,56.1,109.6,0,"Add details in last column"),"Fórmula")</f>
        <v>Fórmula</v>
      </c>
      <c r="N83" s="131" t="str">
        <f t="shared" si="7"/>
        <v>Fórmula</v>
      </c>
      <c r="O83" s="132"/>
      <c r="P83" s="133"/>
      <c r="Q83" s="154"/>
      <c r="R83" s="155"/>
      <c r="S83" s="156"/>
      <c r="T83" s="157"/>
      <c r="U83" s="158"/>
      <c r="V83" s="159"/>
      <c r="W83" s="131" t="str">
        <f t="shared" si="8"/>
        <v>Fórmula</v>
      </c>
      <c r="X83" s="154"/>
      <c r="Y83" s="165"/>
      <c r="Z83" s="164"/>
      <c r="AA83" s="164"/>
      <c r="AB83" s="164"/>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row>
    <row r="84" spans="1:50" s="45" customFormat="1" ht="40" customHeight="1">
      <c r="A84" s="98"/>
      <c r="B84" s="92"/>
      <c r="C84" s="93"/>
      <c r="D84" s="93"/>
      <c r="E84" s="94" t="s">
        <v>113</v>
      </c>
      <c r="F84" s="95"/>
      <c r="G84" s="96" t="s">
        <v>113</v>
      </c>
      <c r="H84" s="97"/>
      <c r="I84" s="127"/>
      <c r="J84" s="128" t="str">
        <f t="shared" si="6"/>
        <v>Fórmula</v>
      </c>
      <c r="K84" s="129" t="s">
        <v>113</v>
      </c>
      <c r="L84" s="127"/>
      <c r="M84" s="130" t="str">
        <f>IFERROR(CHOOSE(MATCH(K84,{"Coal","Diesel","Fuel oil","Kerosene","LPG","Natural gas","Wood deforested","Wood reforested","Other"},0),96.3,74.1,77.4,71.5,63.1,56.1,109.6,0,"Add details in last column"),"Fórmula")</f>
        <v>Fórmula</v>
      </c>
      <c r="N84" s="131" t="str">
        <f t="shared" si="7"/>
        <v>Fórmula</v>
      </c>
      <c r="O84" s="132"/>
      <c r="P84" s="133"/>
      <c r="Q84" s="154"/>
      <c r="R84" s="155"/>
      <c r="S84" s="156"/>
      <c r="T84" s="157"/>
      <c r="U84" s="158"/>
      <c r="V84" s="159"/>
      <c r="W84" s="131" t="str">
        <f t="shared" si="8"/>
        <v>Fórmula</v>
      </c>
      <c r="X84" s="154"/>
      <c r="Y84" s="165"/>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row>
    <row r="85" spans="1:50" s="45" customFormat="1" ht="40" customHeight="1">
      <c r="A85" s="98"/>
      <c r="B85" s="92"/>
      <c r="C85" s="93"/>
      <c r="D85" s="93"/>
      <c r="E85" s="94" t="s">
        <v>113</v>
      </c>
      <c r="F85" s="95"/>
      <c r="G85" s="96" t="s">
        <v>113</v>
      </c>
      <c r="H85" s="97"/>
      <c r="I85" s="127"/>
      <c r="J85" s="128" t="str">
        <f t="shared" si="6"/>
        <v>Fórmula</v>
      </c>
      <c r="K85" s="129" t="s">
        <v>113</v>
      </c>
      <c r="L85" s="127"/>
      <c r="M85" s="130" t="str">
        <f>IFERROR(CHOOSE(MATCH(K85,{"Coal","Diesel","Fuel oil","Kerosene","LPG","Natural gas","Wood deforested","Wood reforested","Other"},0),96.3,74.1,77.4,71.5,63.1,56.1,109.6,0,"Add details in last column"),"Fórmula")</f>
        <v>Fórmula</v>
      </c>
      <c r="N85" s="131" t="str">
        <f t="shared" si="7"/>
        <v>Fórmula</v>
      </c>
      <c r="O85" s="132"/>
      <c r="P85" s="133"/>
      <c r="Q85" s="154"/>
      <c r="R85" s="155"/>
      <c r="S85" s="156"/>
      <c r="T85" s="157"/>
      <c r="U85" s="158"/>
      <c r="V85" s="159"/>
      <c r="W85" s="131" t="str">
        <f t="shared" si="8"/>
        <v>Fórmula</v>
      </c>
      <c r="X85" s="154"/>
      <c r="Y85" s="165"/>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row>
    <row r="86" spans="1:50" s="45" customFormat="1" ht="40" customHeight="1">
      <c r="A86" s="98"/>
      <c r="B86" s="92"/>
      <c r="C86" s="93"/>
      <c r="D86" s="93"/>
      <c r="E86" s="94" t="s">
        <v>113</v>
      </c>
      <c r="F86" s="95"/>
      <c r="G86" s="96" t="s">
        <v>113</v>
      </c>
      <c r="H86" s="97"/>
      <c r="I86" s="127"/>
      <c r="J86" s="128" t="str">
        <f t="shared" si="6"/>
        <v>Fórmula</v>
      </c>
      <c r="K86" s="129" t="s">
        <v>113</v>
      </c>
      <c r="L86" s="127"/>
      <c r="M86" s="130" t="str">
        <f>IFERROR(CHOOSE(MATCH(K86,{"Coal","Diesel","Fuel oil","Kerosene","LPG","Natural gas","Wood deforested","Wood reforested","Other"},0),96.3,74.1,77.4,71.5,63.1,56.1,109.6,0,"Add details in last column"),"Fórmula")</f>
        <v>Fórmula</v>
      </c>
      <c r="N86" s="131" t="str">
        <f t="shared" si="7"/>
        <v>Fórmula</v>
      </c>
      <c r="O86" s="132"/>
      <c r="P86" s="133"/>
      <c r="Q86" s="154"/>
      <c r="R86" s="155"/>
      <c r="S86" s="156"/>
      <c r="T86" s="157"/>
      <c r="U86" s="158"/>
      <c r="V86" s="159"/>
      <c r="W86" s="131" t="str">
        <f t="shared" si="8"/>
        <v>Fórmula</v>
      </c>
      <c r="X86" s="154"/>
      <c r="Y86" s="165"/>
      <c r="Z86" s="164"/>
      <c r="AA86" s="164"/>
      <c r="AB86" s="164"/>
      <c r="AC86" s="164"/>
      <c r="AD86" s="164"/>
      <c r="AE86" s="164"/>
      <c r="AF86" s="164"/>
      <c r="AG86" s="164"/>
      <c r="AH86" s="164"/>
      <c r="AI86" s="164"/>
      <c r="AJ86" s="164"/>
      <c r="AK86" s="164"/>
      <c r="AL86" s="164"/>
      <c r="AM86" s="164"/>
      <c r="AN86" s="164"/>
      <c r="AO86" s="164"/>
      <c r="AP86" s="164"/>
      <c r="AQ86" s="164"/>
      <c r="AR86" s="164"/>
      <c r="AS86" s="164"/>
      <c r="AT86" s="164"/>
      <c r="AU86" s="164"/>
      <c r="AV86" s="164"/>
      <c r="AW86" s="164"/>
      <c r="AX86" s="164"/>
    </row>
    <row r="87" spans="1:50" s="45" customFormat="1" ht="40" customHeight="1">
      <c r="A87" s="98"/>
      <c r="B87" s="92"/>
      <c r="C87" s="93"/>
      <c r="D87" s="93"/>
      <c r="E87" s="94" t="s">
        <v>113</v>
      </c>
      <c r="F87" s="95"/>
      <c r="G87" s="96" t="s">
        <v>113</v>
      </c>
      <c r="H87" s="97"/>
      <c r="I87" s="127"/>
      <c r="J87" s="128" t="str">
        <f t="shared" si="6"/>
        <v>Fórmula</v>
      </c>
      <c r="K87" s="129" t="s">
        <v>113</v>
      </c>
      <c r="L87" s="127"/>
      <c r="M87" s="130" t="str">
        <f>IFERROR(CHOOSE(MATCH(K87,{"Coal","Diesel","Fuel oil","Kerosene","LPG","Natural gas","Wood deforested","Wood reforested","Other"},0),96.3,74.1,77.4,71.5,63.1,56.1,109.6,0,"Add details in last column"),"Fórmula")</f>
        <v>Fórmula</v>
      </c>
      <c r="N87" s="131" t="str">
        <f t="shared" si="7"/>
        <v>Fórmula</v>
      </c>
      <c r="O87" s="132"/>
      <c r="P87" s="133"/>
      <c r="Q87" s="154"/>
      <c r="R87" s="155"/>
      <c r="S87" s="156"/>
      <c r="T87" s="157"/>
      <c r="U87" s="158"/>
      <c r="V87" s="159"/>
      <c r="W87" s="131" t="str">
        <f t="shared" si="8"/>
        <v>Fórmula</v>
      </c>
      <c r="X87" s="154"/>
      <c r="Y87" s="165"/>
      <c r="Z87" s="164"/>
      <c r="AA87" s="164"/>
      <c r="AB87" s="164"/>
      <c r="AC87" s="164"/>
      <c r="AD87" s="164"/>
      <c r="AE87" s="164"/>
      <c r="AF87" s="164"/>
      <c r="AG87" s="164"/>
      <c r="AH87" s="164"/>
      <c r="AI87" s="164"/>
      <c r="AJ87" s="164"/>
      <c r="AK87" s="164"/>
      <c r="AL87" s="164"/>
      <c r="AM87" s="164"/>
      <c r="AN87" s="164"/>
      <c r="AO87" s="164"/>
      <c r="AP87" s="164"/>
      <c r="AQ87" s="164"/>
      <c r="AR87" s="164"/>
      <c r="AS87" s="164"/>
      <c r="AT87" s="164"/>
      <c r="AU87" s="164"/>
      <c r="AV87" s="164"/>
      <c r="AW87" s="164"/>
      <c r="AX87" s="164"/>
    </row>
    <row r="88" spans="1:50" s="44" customFormat="1" ht="40" customHeight="1">
      <c r="A88" s="98"/>
      <c r="B88" s="92"/>
      <c r="C88" s="93"/>
      <c r="D88" s="93"/>
      <c r="E88" s="94" t="s">
        <v>113</v>
      </c>
      <c r="F88" s="95"/>
      <c r="G88" s="96" t="s">
        <v>113</v>
      </c>
      <c r="H88" s="97"/>
      <c r="I88" s="127"/>
      <c r="J88" s="128" t="str">
        <f t="shared" si="6"/>
        <v>Fórmula</v>
      </c>
      <c r="K88" s="129" t="s">
        <v>113</v>
      </c>
      <c r="L88" s="127"/>
      <c r="M88" s="130" t="str">
        <f>IFERROR(CHOOSE(MATCH(K88,{"Coal","Diesel","Fuel oil","Kerosene","LPG","Natural gas","Wood deforested","Wood reforested","Other"},0),96.3,74.1,77.4,71.5,63.1,56.1,109.6,0,"Add details in last column"),"Fórmula")</f>
        <v>Fórmula</v>
      </c>
      <c r="N88" s="131" t="str">
        <f t="shared" si="7"/>
        <v>Fórmula</v>
      </c>
      <c r="O88" s="132"/>
      <c r="P88" s="133"/>
      <c r="Q88" s="154"/>
      <c r="R88" s="155"/>
      <c r="S88" s="156"/>
      <c r="T88" s="157"/>
      <c r="U88" s="158"/>
      <c r="V88" s="159"/>
      <c r="W88" s="131" t="str">
        <f t="shared" si="8"/>
        <v>Fórmula</v>
      </c>
      <c r="X88" s="154"/>
      <c r="Y88" s="165"/>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row>
    <row r="89" spans="1:50" s="44" customFormat="1" ht="40" customHeight="1">
      <c r="A89" s="98"/>
      <c r="B89" s="92"/>
      <c r="C89" s="93"/>
      <c r="D89" s="93"/>
      <c r="E89" s="94" t="s">
        <v>113</v>
      </c>
      <c r="F89" s="95"/>
      <c r="G89" s="96" t="s">
        <v>113</v>
      </c>
      <c r="H89" s="97"/>
      <c r="I89" s="127"/>
      <c r="J89" s="128" t="str">
        <f t="shared" si="6"/>
        <v>Fórmula</v>
      </c>
      <c r="K89" s="129" t="s">
        <v>113</v>
      </c>
      <c r="L89" s="127"/>
      <c r="M89" s="130" t="str">
        <f>IFERROR(CHOOSE(MATCH(K89,{"Coal","Diesel","Fuel oil","Kerosene","LPG","Natural gas","Wood deforested","Wood reforested","Other"},0),96.3,74.1,77.4,71.5,63.1,56.1,109.6,0,"Add details in last column"),"Fórmula")</f>
        <v>Fórmula</v>
      </c>
      <c r="N89" s="131" t="str">
        <f t="shared" si="7"/>
        <v>Fórmula</v>
      </c>
      <c r="O89" s="132"/>
      <c r="P89" s="133"/>
      <c r="Q89" s="154"/>
      <c r="R89" s="155"/>
      <c r="S89" s="156"/>
      <c r="T89" s="157"/>
      <c r="U89" s="158"/>
      <c r="V89" s="159"/>
      <c r="W89" s="131" t="str">
        <f t="shared" si="8"/>
        <v>Fórmula</v>
      </c>
      <c r="X89" s="154"/>
      <c r="Y89" s="165"/>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164"/>
      <c r="AX89" s="164"/>
    </row>
    <row r="90" spans="1:50" s="44" customFormat="1" ht="40" customHeight="1">
      <c r="A90" s="98"/>
      <c r="B90" s="92"/>
      <c r="C90" s="93"/>
      <c r="D90" s="93"/>
      <c r="E90" s="94" t="s">
        <v>113</v>
      </c>
      <c r="F90" s="95"/>
      <c r="G90" s="96" t="s">
        <v>113</v>
      </c>
      <c r="H90" s="97"/>
      <c r="I90" s="127"/>
      <c r="J90" s="128" t="str">
        <f t="shared" si="6"/>
        <v>Fórmula</v>
      </c>
      <c r="K90" s="129" t="s">
        <v>113</v>
      </c>
      <c r="L90" s="127"/>
      <c r="M90" s="130" t="str">
        <f>IFERROR(CHOOSE(MATCH(K90,{"Coal","Diesel","Fuel oil","Kerosene","LPG","Natural gas","Wood deforested","Wood reforested","Other"},0),96.3,74.1,77.4,71.5,63.1,56.1,109.6,0,"Add details in last column"),"Fórmula")</f>
        <v>Fórmula</v>
      </c>
      <c r="N90" s="131" t="str">
        <f t="shared" si="7"/>
        <v>Fórmula</v>
      </c>
      <c r="O90" s="132"/>
      <c r="P90" s="133"/>
      <c r="Q90" s="154"/>
      <c r="R90" s="155"/>
      <c r="S90" s="156"/>
      <c r="T90" s="157"/>
      <c r="U90" s="158"/>
      <c r="V90" s="159"/>
      <c r="W90" s="131" t="str">
        <f t="shared" si="8"/>
        <v>Fórmula</v>
      </c>
      <c r="X90" s="154"/>
      <c r="Y90" s="165"/>
      <c r="Z90" s="164"/>
      <c r="AA90" s="164"/>
      <c r="AB90" s="164"/>
      <c r="AC90" s="164"/>
      <c r="AD90" s="164"/>
      <c r="AE90" s="164"/>
      <c r="AF90" s="164"/>
      <c r="AG90" s="164"/>
      <c r="AH90" s="164"/>
      <c r="AI90" s="164"/>
      <c r="AJ90" s="164"/>
      <c r="AK90" s="164"/>
      <c r="AL90" s="164"/>
      <c r="AM90" s="164"/>
      <c r="AN90" s="164"/>
      <c r="AO90" s="164"/>
      <c r="AP90" s="164"/>
      <c r="AQ90" s="164"/>
      <c r="AR90" s="164"/>
      <c r="AS90" s="164"/>
      <c r="AT90" s="164"/>
      <c r="AU90" s="164"/>
      <c r="AV90" s="164"/>
      <c r="AW90" s="164"/>
      <c r="AX90" s="164"/>
    </row>
    <row r="91" spans="1:50" s="44" customFormat="1" ht="40" customHeight="1">
      <c r="A91" s="98"/>
      <c r="B91" s="92"/>
      <c r="C91" s="93"/>
      <c r="D91" s="93"/>
      <c r="E91" s="94" t="s">
        <v>113</v>
      </c>
      <c r="F91" s="95"/>
      <c r="G91" s="96" t="s">
        <v>113</v>
      </c>
      <c r="H91" s="97"/>
      <c r="I91" s="127"/>
      <c r="J91" s="128" t="str">
        <f t="shared" si="6"/>
        <v>Fórmula</v>
      </c>
      <c r="K91" s="129" t="s">
        <v>113</v>
      </c>
      <c r="L91" s="127"/>
      <c r="M91" s="130" t="str">
        <f>IFERROR(CHOOSE(MATCH(K91,{"Coal","Diesel","Fuel oil","Kerosene","LPG","Natural gas","Wood deforested","Wood reforested","Other"},0),96.3,74.1,77.4,71.5,63.1,56.1,109.6,0,"Add details in last column"),"Fórmula")</f>
        <v>Fórmula</v>
      </c>
      <c r="N91" s="131" t="str">
        <f t="shared" si="7"/>
        <v>Fórmula</v>
      </c>
      <c r="O91" s="132"/>
      <c r="P91" s="133"/>
      <c r="Q91" s="154"/>
      <c r="R91" s="155"/>
      <c r="S91" s="156"/>
      <c r="T91" s="157"/>
      <c r="U91" s="158"/>
      <c r="V91" s="159"/>
      <c r="W91" s="131" t="str">
        <f t="shared" si="8"/>
        <v>Fórmula</v>
      </c>
      <c r="X91" s="154"/>
      <c r="Y91" s="165"/>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c r="AV91" s="164"/>
      <c r="AW91" s="164"/>
      <c r="AX91" s="164"/>
    </row>
    <row r="92" spans="1:50" s="44" customFormat="1" ht="40" customHeight="1">
      <c r="A92" s="98"/>
      <c r="B92" s="92"/>
      <c r="C92" s="93"/>
      <c r="D92" s="93"/>
      <c r="E92" s="94" t="s">
        <v>113</v>
      </c>
      <c r="F92" s="95"/>
      <c r="G92" s="96" t="s">
        <v>113</v>
      </c>
      <c r="H92" s="97"/>
      <c r="I92" s="127"/>
      <c r="J92" s="128" t="str">
        <f t="shared" si="6"/>
        <v>Fórmula</v>
      </c>
      <c r="K92" s="129" t="s">
        <v>113</v>
      </c>
      <c r="L92" s="127"/>
      <c r="M92" s="130" t="str">
        <f>IFERROR(CHOOSE(MATCH(K92,{"Coal","Diesel","Fuel oil","Kerosene","LPG","Natural gas","Wood deforested","Wood reforested","Other"},0),96.3,74.1,77.4,71.5,63.1,56.1,109.6,0,"Add details in last column"),"Fórmula")</f>
        <v>Fórmula</v>
      </c>
      <c r="N92" s="131" t="str">
        <f t="shared" si="7"/>
        <v>Fórmula</v>
      </c>
      <c r="O92" s="132"/>
      <c r="P92" s="133"/>
      <c r="Q92" s="154"/>
      <c r="R92" s="155"/>
      <c r="S92" s="156"/>
      <c r="T92" s="157"/>
      <c r="U92" s="158"/>
      <c r="V92" s="159"/>
      <c r="W92" s="131" t="str">
        <f t="shared" si="8"/>
        <v>Fórmula</v>
      </c>
      <c r="X92" s="154"/>
      <c r="Y92" s="165"/>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c r="AV92" s="164"/>
      <c r="AW92" s="164"/>
      <c r="AX92" s="164"/>
    </row>
    <row r="93" spans="1:50" s="44" customFormat="1" ht="40" customHeight="1">
      <c r="A93" s="98"/>
      <c r="B93" s="92"/>
      <c r="C93" s="93"/>
      <c r="D93" s="93"/>
      <c r="E93" s="94" t="s">
        <v>113</v>
      </c>
      <c r="F93" s="95"/>
      <c r="G93" s="96" t="s">
        <v>113</v>
      </c>
      <c r="H93" s="97"/>
      <c r="I93" s="127"/>
      <c r="J93" s="128" t="str">
        <f t="shared" si="6"/>
        <v>Fórmula</v>
      </c>
      <c r="K93" s="129" t="s">
        <v>113</v>
      </c>
      <c r="L93" s="127"/>
      <c r="M93" s="130" t="str">
        <f>IFERROR(CHOOSE(MATCH(K93,{"Coal","Diesel","Fuel oil","Kerosene","LPG","Natural gas","Wood deforested","Wood reforested","Other"},0),96.3,74.1,77.4,71.5,63.1,56.1,109.6,0,"Add details in last column"),"Fórmula")</f>
        <v>Fórmula</v>
      </c>
      <c r="N93" s="131" t="str">
        <f t="shared" si="7"/>
        <v>Fórmula</v>
      </c>
      <c r="O93" s="132"/>
      <c r="P93" s="133"/>
      <c r="Q93" s="154"/>
      <c r="R93" s="155"/>
      <c r="S93" s="156"/>
      <c r="T93" s="157"/>
      <c r="U93" s="158"/>
      <c r="V93" s="159"/>
      <c r="W93" s="131" t="str">
        <f t="shared" si="8"/>
        <v>Fórmula</v>
      </c>
      <c r="X93" s="154"/>
      <c r="Y93" s="165"/>
      <c r="Z93" s="164"/>
      <c r="AA93" s="164"/>
      <c r="AB93" s="164"/>
      <c r="AC93" s="164"/>
      <c r="AD93" s="164"/>
      <c r="AE93" s="164"/>
      <c r="AF93" s="164"/>
      <c r="AG93" s="164"/>
      <c r="AH93" s="164"/>
      <c r="AI93" s="164"/>
      <c r="AJ93" s="164"/>
      <c r="AK93" s="164"/>
      <c r="AL93" s="164"/>
      <c r="AM93" s="164"/>
      <c r="AN93" s="164"/>
      <c r="AO93" s="164"/>
      <c r="AP93" s="164"/>
      <c r="AQ93" s="164"/>
      <c r="AR93" s="164"/>
      <c r="AS93" s="164"/>
      <c r="AT93" s="164"/>
      <c r="AU93" s="164"/>
      <c r="AV93" s="164"/>
      <c r="AW93" s="164"/>
      <c r="AX93" s="164"/>
    </row>
    <row r="94" spans="1:50" s="45" customFormat="1" ht="40" customHeight="1">
      <c r="A94" s="98"/>
      <c r="B94" s="92"/>
      <c r="C94" s="93"/>
      <c r="D94" s="93"/>
      <c r="E94" s="94" t="s">
        <v>113</v>
      </c>
      <c r="F94" s="95"/>
      <c r="G94" s="96" t="s">
        <v>113</v>
      </c>
      <c r="H94" s="97"/>
      <c r="I94" s="127"/>
      <c r="J94" s="128" t="str">
        <f t="shared" si="6"/>
        <v>Fórmula</v>
      </c>
      <c r="K94" s="129" t="s">
        <v>113</v>
      </c>
      <c r="L94" s="127"/>
      <c r="M94" s="130" t="str">
        <f>IFERROR(CHOOSE(MATCH(K94,{"Coal","Diesel","Fuel oil","Kerosene","LPG","Natural gas","Wood deforested","Wood reforested","Other"},0),96.3,74.1,77.4,71.5,63.1,56.1,109.6,0,"Add details in last column"),"Fórmula")</f>
        <v>Fórmula</v>
      </c>
      <c r="N94" s="131" t="str">
        <f t="shared" si="7"/>
        <v>Fórmula</v>
      </c>
      <c r="O94" s="132"/>
      <c r="P94" s="133"/>
      <c r="Q94" s="154"/>
      <c r="R94" s="155"/>
      <c r="S94" s="156"/>
      <c r="T94" s="157"/>
      <c r="U94" s="158"/>
      <c r="V94" s="159"/>
      <c r="W94" s="131" t="str">
        <f t="shared" si="8"/>
        <v>Fórmula</v>
      </c>
      <c r="X94" s="154"/>
      <c r="Y94" s="165"/>
      <c r="Z94" s="164"/>
      <c r="AA94" s="164"/>
      <c r="AB94" s="164"/>
      <c r="AC94" s="164"/>
      <c r="AD94" s="164"/>
      <c r="AE94" s="164"/>
      <c r="AF94" s="164"/>
      <c r="AG94" s="164"/>
      <c r="AH94" s="164"/>
      <c r="AI94" s="164"/>
      <c r="AJ94" s="164"/>
      <c r="AK94" s="164"/>
      <c r="AL94" s="164"/>
      <c r="AM94" s="164"/>
      <c r="AN94" s="164"/>
      <c r="AO94" s="164"/>
      <c r="AP94" s="164"/>
      <c r="AQ94" s="164"/>
      <c r="AR94" s="164"/>
      <c r="AS94" s="164"/>
      <c r="AT94" s="164"/>
      <c r="AU94" s="164"/>
      <c r="AV94" s="164"/>
      <c r="AW94" s="164"/>
      <c r="AX94" s="164"/>
    </row>
    <row r="95" spans="1:50" s="45" customFormat="1" ht="40" customHeight="1">
      <c r="A95" s="98"/>
      <c r="B95" s="92"/>
      <c r="C95" s="93"/>
      <c r="D95" s="93"/>
      <c r="E95" s="94" t="s">
        <v>113</v>
      </c>
      <c r="F95" s="95"/>
      <c r="G95" s="96" t="s">
        <v>113</v>
      </c>
      <c r="H95" s="97"/>
      <c r="I95" s="127"/>
      <c r="J95" s="128" t="str">
        <f t="shared" si="6"/>
        <v>Fórmula</v>
      </c>
      <c r="K95" s="129" t="s">
        <v>113</v>
      </c>
      <c r="L95" s="127"/>
      <c r="M95" s="130" t="str">
        <f>IFERROR(CHOOSE(MATCH(K95,{"Coal","Diesel","Fuel oil","Kerosene","LPG","Natural gas","Wood deforested","Wood reforested","Other"},0),96.3,74.1,77.4,71.5,63.1,56.1,109.6,0,"Add details in last column"),"Fórmula")</f>
        <v>Fórmula</v>
      </c>
      <c r="N95" s="131" t="str">
        <f t="shared" si="7"/>
        <v>Fórmula</v>
      </c>
      <c r="O95" s="132"/>
      <c r="P95" s="133"/>
      <c r="Q95" s="154"/>
      <c r="R95" s="155"/>
      <c r="S95" s="156"/>
      <c r="T95" s="157"/>
      <c r="U95" s="158"/>
      <c r="V95" s="159"/>
      <c r="W95" s="131" t="str">
        <f t="shared" si="8"/>
        <v>Fórmula</v>
      </c>
      <c r="X95" s="154"/>
      <c r="Y95" s="165"/>
      <c r="Z95" s="164"/>
      <c r="AA95" s="164"/>
      <c r="AB95" s="164"/>
      <c r="AC95" s="164"/>
      <c r="AD95" s="164"/>
      <c r="AE95" s="164"/>
      <c r="AF95" s="164"/>
      <c r="AG95" s="164"/>
      <c r="AH95" s="164"/>
      <c r="AI95" s="164"/>
      <c r="AJ95" s="164"/>
      <c r="AK95" s="164"/>
      <c r="AL95" s="164"/>
      <c r="AM95" s="164"/>
      <c r="AN95" s="164"/>
      <c r="AO95" s="164"/>
      <c r="AP95" s="164"/>
      <c r="AQ95" s="164"/>
      <c r="AR95" s="164"/>
      <c r="AS95" s="164"/>
      <c r="AT95" s="164"/>
      <c r="AU95" s="164"/>
      <c r="AV95" s="164"/>
      <c r="AW95" s="164"/>
      <c r="AX95" s="164"/>
    </row>
    <row r="96" spans="1:50" s="45" customFormat="1" ht="40" customHeight="1">
      <c r="A96" s="98"/>
      <c r="B96" s="92"/>
      <c r="C96" s="93"/>
      <c r="D96" s="93"/>
      <c r="E96" s="94" t="s">
        <v>113</v>
      </c>
      <c r="F96" s="95"/>
      <c r="G96" s="96" t="s">
        <v>113</v>
      </c>
      <c r="H96" s="97"/>
      <c r="I96" s="127"/>
      <c r="J96" s="128" t="str">
        <f t="shared" si="6"/>
        <v>Fórmula</v>
      </c>
      <c r="K96" s="129" t="s">
        <v>113</v>
      </c>
      <c r="L96" s="127"/>
      <c r="M96" s="130" t="str">
        <f>IFERROR(CHOOSE(MATCH(K96,{"Coal","Diesel","Fuel oil","Kerosene","LPG","Natural gas","Wood deforested","Wood reforested","Other"},0),96.3,74.1,77.4,71.5,63.1,56.1,109.6,0,"Add details in last column"),"Fórmula")</f>
        <v>Fórmula</v>
      </c>
      <c r="N96" s="131" t="str">
        <f t="shared" si="7"/>
        <v>Fórmula</v>
      </c>
      <c r="O96" s="132"/>
      <c r="P96" s="133"/>
      <c r="Q96" s="154"/>
      <c r="R96" s="155"/>
      <c r="S96" s="156"/>
      <c r="T96" s="157"/>
      <c r="U96" s="158"/>
      <c r="V96" s="159"/>
      <c r="W96" s="131" t="str">
        <f t="shared" si="8"/>
        <v>Fórmula</v>
      </c>
      <c r="X96" s="154"/>
      <c r="Y96" s="165"/>
      <c r="Z96" s="164"/>
      <c r="AA96" s="164"/>
      <c r="AB96" s="164"/>
      <c r="AC96" s="164"/>
      <c r="AD96" s="164"/>
      <c r="AE96" s="164"/>
      <c r="AF96" s="164"/>
      <c r="AG96" s="164"/>
      <c r="AH96" s="164"/>
      <c r="AI96" s="164"/>
      <c r="AJ96" s="164"/>
      <c r="AK96" s="164"/>
      <c r="AL96" s="164"/>
      <c r="AM96" s="164"/>
      <c r="AN96" s="164"/>
      <c r="AO96" s="164"/>
      <c r="AP96" s="164"/>
      <c r="AQ96" s="164"/>
      <c r="AR96" s="164"/>
      <c r="AS96" s="164"/>
      <c r="AT96" s="164"/>
      <c r="AU96" s="164"/>
      <c r="AV96" s="164"/>
      <c r="AW96" s="164"/>
      <c r="AX96" s="164"/>
    </row>
    <row r="97" spans="1:50" s="45" customFormat="1" ht="40" customHeight="1">
      <c r="A97" s="98"/>
      <c r="B97" s="92"/>
      <c r="C97" s="93"/>
      <c r="D97" s="93"/>
      <c r="E97" s="94" t="s">
        <v>113</v>
      </c>
      <c r="F97" s="95"/>
      <c r="G97" s="96" t="s">
        <v>113</v>
      </c>
      <c r="H97" s="97"/>
      <c r="I97" s="127"/>
      <c r="J97" s="128" t="str">
        <f t="shared" si="6"/>
        <v>Fórmula</v>
      </c>
      <c r="K97" s="129" t="s">
        <v>113</v>
      </c>
      <c r="L97" s="127"/>
      <c r="M97" s="130" t="str">
        <f>IFERROR(CHOOSE(MATCH(K97,{"Coal","Diesel","Fuel oil","Kerosene","LPG","Natural gas","Wood deforested","Wood reforested","Other"},0),96.3,74.1,77.4,71.5,63.1,56.1,109.6,0,"Add details in last column"),"Fórmula")</f>
        <v>Fórmula</v>
      </c>
      <c r="N97" s="131" t="str">
        <f t="shared" si="7"/>
        <v>Fórmula</v>
      </c>
      <c r="O97" s="132"/>
      <c r="P97" s="133"/>
      <c r="Q97" s="154"/>
      <c r="R97" s="155"/>
      <c r="S97" s="156"/>
      <c r="T97" s="157"/>
      <c r="U97" s="158"/>
      <c r="V97" s="159"/>
      <c r="W97" s="131" t="str">
        <f t="shared" si="8"/>
        <v>Fórmula</v>
      </c>
      <c r="X97" s="154"/>
      <c r="Y97" s="165"/>
      <c r="Z97" s="164"/>
      <c r="AA97" s="164"/>
      <c r="AB97" s="164"/>
      <c r="AC97" s="164"/>
      <c r="AD97" s="164"/>
      <c r="AE97" s="164"/>
      <c r="AF97" s="164"/>
      <c r="AG97" s="164"/>
      <c r="AH97" s="164"/>
      <c r="AI97" s="164"/>
      <c r="AJ97" s="164"/>
      <c r="AK97" s="164"/>
      <c r="AL97" s="164"/>
      <c r="AM97" s="164"/>
      <c r="AN97" s="164"/>
      <c r="AO97" s="164"/>
      <c r="AP97" s="164"/>
      <c r="AQ97" s="164"/>
      <c r="AR97" s="164"/>
      <c r="AS97" s="164"/>
      <c r="AT97" s="164"/>
      <c r="AU97" s="164"/>
      <c r="AV97" s="164"/>
      <c r="AW97" s="164"/>
      <c r="AX97" s="164"/>
    </row>
    <row r="98" spans="1:50" s="45" customFormat="1" ht="40" customHeight="1">
      <c r="A98" s="98"/>
      <c r="B98" s="92"/>
      <c r="C98" s="93"/>
      <c r="D98" s="93"/>
      <c r="E98" s="94" t="s">
        <v>113</v>
      </c>
      <c r="F98" s="95"/>
      <c r="G98" s="96" t="s">
        <v>113</v>
      </c>
      <c r="H98" s="97"/>
      <c r="I98" s="127"/>
      <c r="J98" s="128" t="str">
        <f t="shared" si="6"/>
        <v>Fórmula</v>
      </c>
      <c r="K98" s="129" t="s">
        <v>113</v>
      </c>
      <c r="L98" s="127"/>
      <c r="M98" s="130" t="str">
        <f>IFERROR(CHOOSE(MATCH(K98,{"Coal","Diesel","Fuel oil","Kerosene","LPG","Natural gas","Wood deforested","Wood reforested","Other"},0),96.3,74.1,77.4,71.5,63.1,56.1,109.6,0,"Add details in last column"),"Fórmula")</f>
        <v>Fórmula</v>
      </c>
      <c r="N98" s="131" t="str">
        <f t="shared" si="7"/>
        <v>Fórmula</v>
      </c>
      <c r="O98" s="132"/>
      <c r="P98" s="133"/>
      <c r="Q98" s="154"/>
      <c r="R98" s="155"/>
      <c r="S98" s="156"/>
      <c r="T98" s="157"/>
      <c r="U98" s="158"/>
      <c r="V98" s="159"/>
      <c r="W98" s="131" t="str">
        <f t="shared" si="8"/>
        <v>Fórmula</v>
      </c>
      <c r="X98" s="154"/>
      <c r="Y98" s="165"/>
      <c r="Z98" s="164"/>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row>
    <row r="99" spans="1:50" s="45" customFormat="1" ht="40" customHeight="1">
      <c r="A99" s="98"/>
      <c r="B99" s="92"/>
      <c r="C99" s="93"/>
      <c r="D99" s="93"/>
      <c r="E99" s="94" t="s">
        <v>113</v>
      </c>
      <c r="F99" s="95"/>
      <c r="G99" s="96" t="s">
        <v>113</v>
      </c>
      <c r="H99" s="97"/>
      <c r="I99" s="127"/>
      <c r="J99" s="128" t="str">
        <f t="shared" si="6"/>
        <v>Fórmula</v>
      </c>
      <c r="K99" s="129" t="s">
        <v>113</v>
      </c>
      <c r="L99" s="127"/>
      <c r="M99" s="130" t="str">
        <f>IFERROR(CHOOSE(MATCH(K99,{"Coal","Diesel","Fuel oil","Kerosene","LPG","Natural gas","Wood deforested","Wood reforested","Other"},0),96.3,74.1,77.4,71.5,63.1,56.1,109.6,0,"Add details in last column"),"Fórmula")</f>
        <v>Fórmula</v>
      </c>
      <c r="N99" s="131" t="str">
        <f t="shared" si="7"/>
        <v>Fórmula</v>
      </c>
      <c r="O99" s="132"/>
      <c r="P99" s="133"/>
      <c r="Q99" s="154"/>
      <c r="R99" s="155"/>
      <c r="S99" s="156"/>
      <c r="T99" s="157"/>
      <c r="U99" s="158"/>
      <c r="V99" s="159"/>
      <c r="W99" s="131" t="str">
        <f t="shared" si="8"/>
        <v>Fórmula</v>
      </c>
      <c r="X99" s="154"/>
      <c r="Y99" s="165"/>
      <c r="Z99" s="164"/>
      <c r="AA99" s="164"/>
      <c r="AB99" s="164"/>
      <c r="AC99" s="164"/>
      <c r="AD99" s="164"/>
      <c r="AE99" s="164"/>
      <c r="AF99" s="164"/>
      <c r="AG99" s="164"/>
      <c r="AH99" s="164"/>
      <c r="AI99" s="164"/>
      <c r="AJ99" s="164"/>
      <c r="AK99" s="164"/>
      <c r="AL99" s="164"/>
      <c r="AM99" s="164"/>
      <c r="AN99" s="164"/>
      <c r="AO99" s="164"/>
      <c r="AP99" s="164"/>
      <c r="AQ99" s="164"/>
      <c r="AR99" s="164"/>
      <c r="AS99" s="164"/>
      <c r="AT99" s="164"/>
      <c r="AU99" s="164"/>
      <c r="AV99" s="164"/>
      <c r="AW99" s="164"/>
      <c r="AX99" s="164"/>
    </row>
    <row r="100" spans="1:50" s="44" customFormat="1" ht="40" customHeight="1">
      <c r="A100" s="98"/>
      <c r="B100" s="92"/>
      <c r="C100" s="93"/>
      <c r="D100" s="93"/>
      <c r="E100" s="94" t="s">
        <v>113</v>
      </c>
      <c r="F100" s="95"/>
      <c r="G100" s="96" t="s">
        <v>113</v>
      </c>
      <c r="H100" s="97"/>
      <c r="I100" s="127"/>
      <c r="J100" s="128" t="str">
        <f t="shared" si="6"/>
        <v>Fórmula</v>
      </c>
      <c r="K100" s="129" t="s">
        <v>113</v>
      </c>
      <c r="L100" s="127"/>
      <c r="M100" s="130" t="str">
        <f>IFERROR(CHOOSE(MATCH(K100,{"Coal","Diesel","Fuel oil","Kerosene","LPG","Natural gas","Wood deforested","Wood reforested","Other"},0),96.3,74.1,77.4,71.5,63.1,56.1,109.6,0,"Add details in last column"),"Fórmula")</f>
        <v>Fórmula</v>
      </c>
      <c r="N100" s="131" t="str">
        <f t="shared" si="7"/>
        <v>Fórmula</v>
      </c>
      <c r="O100" s="132"/>
      <c r="P100" s="133"/>
      <c r="Q100" s="154"/>
      <c r="R100" s="155"/>
      <c r="S100" s="156"/>
      <c r="T100" s="157"/>
      <c r="U100" s="158"/>
      <c r="V100" s="159"/>
      <c r="W100" s="131" t="str">
        <f t="shared" si="8"/>
        <v>Fórmula</v>
      </c>
      <c r="X100" s="154"/>
      <c r="Y100" s="165"/>
      <c r="Z100" s="164"/>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c r="AU100" s="164"/>
      <c r="AV100" s="164"/>
      <c r="AW100" s="164"/>
      <c r="AX100" s="164"/>
    </row>
    <row r="101" spans="1:50" s="44" customFormat="1" ht="40" customHeight="1">
      <c r="A101" s="98"/>
      <c r="B101" s="92"/>
      <c r="C101" s="93"/>
      <c r="D101" s="93"/>
      <c r="E101" s="94" t="s">
        <v>113</v>
      </c>
      <c r="F101" s="95"/>
      <c r="G101" s="96" t="s">
        <v>113</v>
      </c>
      <c r="H101" s="97"/>
      <c r="I101" s="127"/>
      <c r="J101" s="128" t="str">
        <f t="shared" si="6"/>
        <v>Fórmula</v>
      </c>
      <c r="K101" s="129" t="s">
        <v>113</v>
      </c>
      <c r="L101" s="127"/>
      <c r="M101" s="130" t="str">
        <f>IFERROR(CHOOSE(MATCH(K101,{"Coal","Diesel","Fuel oil","Kerosene","LPG","Natural gas","Wood deforested","Wood reforested","Other"},0),96.3,74.1,77.4,71.5,63.1,56.1,109.6,0,"Add details in last column"),"Fórmula")</f>
        <v>Fórmula</v>
      </c>
      <c r="N101" s="131" t="str">
        <f t="shared" si="7"/>
        <v>Fórmula</v>
      </c>
      <c r="O101" s="132"/>
      <c r="P101" s="133"/>
      <c r="Q101" s="154"/>
      <c r="R101" s="155"/>
      <c r="S101" s="156"/>
      <c r="T101" s="157"/>
      <c r="U101" s="158"/>
      <c r="V101" s="159"/>
      <c r="W101" s="131" t="str">
        <f t="shared" si="8"/>
        <v>Fórmula</v>
      </c>
      <c r="X101" s="154"/>
      <c r="Y101" s="165"/>
      <c r="Z101" s="164"/>
      <c r="AA101" s="164"/>
      <c r="AB101" s="164"/>
      <c r="AC101" s="164"/>
      <c r="AD101" s="164"/>
      <c r="AE101" s="164"/>
      <c r="AF101" s="164"/>
      <c r="AG101" s="164"/>
      <c r="AH101" s="164"/>
      <c r="AI101" s="164"/>
      <c r="AJ101" s="164"/>
      <c r="AK101" s="164"/>
      <c r="AL101" s="164"/>
      <c r="AM101" s="164"/>
      <c r="AN101" s="164"/>
      <c r="AO101" s="164"/>
      <c r="AP101" s="164"/>
      <c r="AQ101" s="164"/>
      <c r="AR101" s="164"/>
      <c r="AS101" s="164"/>
      <c r="AT101" s="164"/>
      <c r="AU101" s="164"/>
      <c r="AV101" s="164"/>
      <c r="AW101" s="164"/>
      <c r="AX101" s="164"/>
    </row>
    <row r="102" spans="1:50" s="44" customFormat="1" ht="40" customHeight="1">
      <c r="A102" s="98"/>
      <c r="B102" s="92"/>
      <c r="C102" s="93"/>
      <c r="D102" s="93"/>
      <c r="E102" s="94" t="s">
        <v>113</v>
      </c>
      <c r="F102" s="95"/>
      <c r="G102" s="96" t="s">
        <v>113</v>
      </c>
      <c r="H102" s="97"/>
      <c r="I102" s="127"/>
      <c r="J102" s="128" t="str">
        <f t="shared" si="6"/>
        <v>Fórmula</v>
      </c>
      <c r="K102" s="129" t="s">
        <v>113</v>
      </c>
      <c r="L102" s="127"/>
      <c r="M102" s="130" t="str">
        <f>IFERROR(CHOOSE(MATCH(K102,{"Coal","Diesel","Fuel oil","Kerosene","LPG","Natural gas","Wood deforested","Wood reforested","Other"},0),96.3,74.1,77.4,71.5,63.1,56.1,109.6,0,"Add details in last column"),"Fórmula")</f>
        <v>Fórmula</v>
      </c>
      <c r="N102" s="131" t="str">
        <f t="shared" si="7"/>
        <v>Fórmula</v>
      </c>
      <c r="O102" s="132"/>
      <c r="P102" s="133"/>
      <c r="Q102" s="154"/>
      <c r="R102" s="155"/>
      <c r="S102" s="156"/>
      <c r="T102" s="157"/>
      <c r="U102" s="158"/>
      <c r="V102" s="159"/>
      <c r="W102" s="131" t="str">
        <f t="shared" si="8"/>
        <v>Fórmula</v>
      </c>
      <c r="X102" s="154"/>
      <c r="Y102" s="165"/>
      <c r="Z102" s="164"/>
      <c r="AA102" s="164"/>
      <c r="AB102" s="164"/>
      <c r="AC102" s="164"/>
      <c r="AD102" s="164"/>
      <c r="AE102" s="164"/>
      <c r="AF102" s="164"/>
      <c r="AG102" s="164"/>
      <c r="AH102" s="164"/>
      <c r="AI102" s="164"/>
      <c r="AJ102" s="164"/>
      <c r="AK102" s="164"/>
      <c r="AL102" s="164"/>
      <c r="AM102" s="164"/>
      <c r="AN102" s="164"/>
      <c r="AO102" s="164"/>
      <c r="AP102" s="164"/>
      <c r="AQ102" s="164"/>
      <c r="AR102" s="164"/>
      <c r="AS102" s="164"/>
      <c r="AT102" s="164"/>
      <c r="AU102" s="164"/>
      <c r="AV102" s="164"/>
      <c r="AW102" s="164"/>
      <c r="AX102" s="164"/>
    </row>
    <row r="103" spans="1:50" s="44" customFormat="1" ht="40" customHeight="1">
      <c r="A103" s="98"/>
      <c r="B103" s="92"/>
      <c r="C103" s="93"/>
      <c r="D103" s="93"/>
      <c r="E103" s="94" t="s">
        <v>113</v>
      </c>
      <c r="F103" s="95"/>
      <c r="G103" s="96" t="s">
        <v>113</v>
      </c>
      <c r="H103" s="97"/>
      <c r="I103" s="127"/>
      <c r="J103" s="128" t="str">
        <f t="shared" si="6"/>
        <v>Fórmula</v>
      </c>
      <c r="K103" s="129" t="s">
        <v>113</v>
      </c>
      <c r="L103" s="127"/>
      <c r="M103" s="130" t="str">
        <f>IFERROR(CHOOSE(MATCH(K103,{"Coal","Diesel","Fuel oil","Kerosene","LPG","Natural gas","Wood deforested","Wood reforested","Other"},0),96.3,74.1,77.4,71.5,63.1,56.1,109.6,0,"Add details in last column"),"Fórmula")</f>
        <v>Fórmula</v>
      </c>
      <c r="N103" s="131" t="str">
        <f t="shared" si="7"/>
        <v>Fórmula</v>
      </c>
      <c r="O103" s="132"/>
      <c r="P103" s="133"/>
      <c r="Q103" s="154"/>
      <c r="R103" s="155"/>
      <c r="S103" s="156"/>
      <c r="T103" s="157"/>
      <c r="U103" s="158"/>
      <c r="V103" s="159"/>
      <c r="W103" s="131" t="str">
        <f t="shared" si="8"/>
        <v>Fórmula</v>
      </c>
      <c r="X103" s="154"/>
      <c r="Y103" s="165"/>
      <c r="Z103" s="164"/>
      <c r="AA103" s="164"/>
      <c r="AB103" s="164"/>
      <c r="AC103" s="164"/>
      <c r="AD103" s="164"/>
      <c r="AE103" s="164"/>
      <c r="AF103" s="164"/>
      <c r="AG103" s="164"/>
      <c r="AH103" s="164"/>
      <c r="AI103" s="164"/>
      <c r="AJ103" s="164"/>
      <c r="AK103" s="164"/>
      <c r="AL103" s="164"/>
      <c r="AM103" s="164"/>
      <c r="AN103" s="164"/>
      <c r="AO103" s="164"/>
      <c r="AP103" s="164"/>
      <c r="AQ103" s="164"/>
      <c r="AR103" s="164"/>
      <c r="AS103" s="164"/>
      <c r="AT103" s="164"/>
      <c r="AU103" s="164"/>
      <c r="AV103" s="164"/>
      <c r="AW103" s="164"/>
      <c r="AX103" s="164"/>
    </row>
    <row r="104" spans="1:50" s="44" customFormat="1" ht="40" customHeight="1">
      <c r="A104" s="98"/>
      <c r="B104" s="92"/>
      <c r="C104" s="93"/>
      <c r="D104" s="93"/>
      <c r="E104" s="94" t="s">
        <v>113</v>
      </c>
      <c r="F104" s="95"/>
      <c r="G104" s="96" t="s">
        <v>113</v>
      </c>
      <c r="H104" s="97"/>
      <c r="I104" s="127"/>
      <c r="J104" s="128" t="str">
        <f t="shared" si="6"/>
        <v>Fórmula</v>
      </c>
      <c r="K104" s="129" t="s">
        <v>113</v>
      </c>
      <c r="L104" s="127"/>
      <c r="M104" s="130" t="str">
        <f>IFERROR(CHOOSE(MATCH(K104,{"Coal","Diesel","Fuel oil","Kerosene","LPG","Natural gas","Wood deforested","Wood reforested","Other"},0),96.3,74.1,77.4,71.5,63.1,56.1,109.6,0,"Add details in last column"),"Fórmula")</f>
        <v>Fórmula</v>
      </c>
      <c r="N104" s="131" t="str">
        <f t="shared" si="7"/>
        <v>Fórmula</v>
      </c>
      <c r="O104" s="132"/>
      <c r="P104" s="133"/>
      <c r="Q104" s="154"/>
      <c r="R104" s="155"/>
      <c r="S104" s="156"/>
      <c r="T104" s="157"/>
      <c r="U104" s="158"/>
      <c r="V104" s="159"/>
      <c r="W104" s="131" t="str">
        <f t="shared" si="8"/>
        <v>Fórmula</v>
      </c>
      <c r="X104" s="154"/>
      <c r="Y104" s="165"/>
      <c r="Z104" s="164"/>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4"/>
    </row>
    <row r="105" spans="1:50" s="44" customFormat="1" ht="40" customHeight="1">
      <c r="A105" s="98"/>
      <c r="B105" s="92"/>
      <c r="C105" s="93"/>
      <c r="D105" s="93"/>
      <c r="E105" s="94" t="s">
        <v>113</v>
      </c>
      <c r="F105" s="95"/>
      <c r="G105" s="96" t="s">
        <v>113</v>
      </c>
      <c r="H105" s="97"/>
      <c r="I105" s="127"/>
      <c r="J105" s="128" t="str">
        <f t="shared" si="6"/>
        <v>Fórmula</v>
      </c>
      <c r="K105" s="129" t="s">
        <v>113</v>
      </c>
      <c r="L105" s="127"/>
      <c r="M105" s="130" t="str">
        <f>IFERROR(CHOOSE(MATCH(K105,{"Coal","Diesel","Fuel oil","Kerosene","LPG","Natural gas","Wood deforested","Wood reforested","Other"},0),96.3,74.1,77.4,71.5,63.1,56.1,109.6,0,"Add details in last column"),"Fórmula")</f>
        <v>Fórmula</v>
      </c>
      <c r="N105" s="131" t="str">
        <f t="shared" si="7"/>
        <v>Fórmula</v>
      </c>
      <c r="O105" s="132"/>
      <c r="P105" s="133"/>
      <c r="Q105" s="154"/>
      <c r="R105" s="155"/>
      <c r="S105" s="156"/>
      <c r="T105" s="157"/>
      <c r="U105" s="158"/>
      <c r="V105" s="159"/>
      <c r="W105" s="131" t="str">
        <f t="shared" si="8"/>
        <v>Fórmula</v>
      </c>
      <c r="X105" s="154"/>
      <c r="Y105" s="165"/>
      <c r="Z105" s="164"/>
      <c r="AA105" s="164"/>
      <c r="AB105" s="164"/>
      <c r="AC105" s="164"/>
      <c r="AD105" s="164"/>
      <c r="AE105" s="164"/>
      <c r="AF105" s="164"/>
      <c r="AG105" s="164"/>
      <c r="AH105" s="164"/>
      <c r="AI105" s="164"/>
      <c r="AJ105" s="164"/>
      <c r="AK105" s="164"/>
      <c r="AL105" s="164"/>
      <c r="AM105" s="164"/>
      <c r="AN105" s="164"/>
      <c r="AO105" s="164"/>
      <c r="AP105" s="164"/>
      <c r="AQ105" s="164"/>
      <c r="AR105" s="164"/>
      <c r="AS105" s="164"/>
      <c r="AT105" s="164"/>
      <c r="AU105" s="164"/>
      <c r="AV105" s="164"/>
      <c r="AW105" s="164"/>
      <c r="AX105" s="164"/>
    </row>
    <row r="106" spans="1:50" s="45" customFormat="1" ht="40" customHeight="1">
      <c r="A106" s="98"/>
      <c r="B106" s="92"/>
      <c r="C106" s="93"/>
      <c r="D106" s="93"/>
      <c r="E106" s="94" t="s">
        <v>113</v>
      </c>
      <c r="F106" s="95"/>
      <c r="G106" s="96" t="s">
        <v>113</v>
      </c>
      <c r="H106" s="97"/>
      <c r="I106" s="127"/>
      <c r="J106" s="128" t="str">
        <f t="shared" si="6"/>
        <v>Fórmula</v>
      </c>
      <c r="K106" s="129" t="s">
        <v>113</v>
      </c>
      <c r="L106" s="127"/>
      <c r="M106" s="130" t="str">
        <f>IFERROR(CHOOSE(MATCH(K106,{"Coal","Diesel","Fuel oil","Kerosene","LPG","Natural gas","Wood deforested","Wood reforested","Other"},0),96.3,74.1,77.4,71.5,63.1,56.1,109.6,0,"Add details in last column"),"Fórmula")</f>
        <v>Fórmula</v>
      </c>
      <c r="N106" s="131" t="str">
        <f t="shared" si="7"/>
        <v>Fórmula</v>
      </c>
      <c r="O106" s="132"/>
      <c r="P106" s="133"/>
      <c r="Q106" s="154"/>
      <c r="R106" s="155"/>
      <c r="S106" s="156"/>
      <c r="T106" s="157"/>
      <c r="U106" s="158"/>
      <c r="V106" s="159"/>
      <c r="W106" s="131" t="str">
        <f t="shared" si="8"/>
        <v>Fórmula</v>
      </c>
      <c r="X106" s="154"/>
      <c r="Y106" s="165"/>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row>
    <row r="107" spans="1:50" s="45" customFormat="1" ht="40" customHeight="1">
      <c r="A107" s="98"/>
      <c r="B107" s="92"/>
      <c r="C107" s="93"/>
      <c r="D107" s="93"/>
      <c r="E107" s="94" t="s">
        <v>113</v>
      </c>
      <c r="F107" s="95"/>
      <c r="G107" s="96" t="s">
        <v>113</v>
      </c>
      <c r="H107" s="97"/>
      <c r="I107" s="127"/>
      <c r="J107" s="128" t="str">
        <f t="shared" ref="J107:J115" si="9">IF(H107*I107=0,"Fórmula",H107*I107)</f>
        <v>Fórmula</v>
      </c>
      <c r="K107" s="129" t="s">
        <v>113</v>
      </c>
      <c r="L107" s="127"/>
      <c r="M107" s="130" t="str">
        <f>IFERROR(CHOOSE(MATCH(K107,{"Coal","Diesel","Fuel oil","Kerosene","LPG","Natural gas","Wood deforested","Wood reforested","Other"},0),96.3,74.1,77.4,71.5,63.1,56.1,109.6,0,"Add details in last column"),"Fórmula")</f>
        <v>Fórmula</v>
      </c>
      <c r="N107" s="131" t="str">
        <f t="shared" ref="N107:N115" si="10">IFERROR(L107*M107/1000,"Fórmula")</f>
        <v>Fórmula</v>
      </c>
      <c r="O107" s="132"/>
      <c r="P107" s="133"/>
      <c r="Q107" s="154"/>
      <c r="R107" s="155"/>
      <c r="S107" s="156"/>
      <c r="T107" s="157"/>
      <c r="U107" s="158"/>
      <c r="V107" s="159"/>
      <c r="W107" s="131" t="str">
        <f t="shared" ref="W107:W115" si="11">IFERROR(U107/V107,"Fórmula")</f>
        <v>Fórmula</v>
      </c>
      <c r="X107" s="154"/>
      <c r="Y107" s="165"/>
      <c r="Z107" s="164"/>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c r="AU107" s="164"/>
      <c r="AV107" s="164"/>
      <c r="AW107" s="164"/>
      <c r="AX107" s="164"/>
    </row>
    <row r="108" spans="1:50" s="45" customFormat="1" ht="40" customHeight="1">
      <c r="A108" s="98"/>
      <c r="B108" s="92"/>
      <c r="C108" s="93"/>
      <c r="D108" s="93"/>
      <c r="E108" s="94" t="s">
        <v>113</v>
      </c>
      <c r="F108" s="95"/>
      <c r="G108" s="96" t="s">
        <v>113</v>
      </c>
      <c r="H108" s="97"/>
      <c r="I108" s="127"/>
      <c r="J108" s="128" t="str">
        <f t="shared" si="9"/>
        <v>Fórmula</v>
      </c>
      <c r="K108" s="129" t="s">
        <v>113</v>
      </c>
      <c r="L108" s="127"/>
      <c r="M108" s="130" t="str">
        <f>IFERROR(CHOOSE(MATCH(K108,{"Coal","Diesel","Fuel oil","Kerosene","LPG","Natural gas","Wood deforested","Wood reforested","Other"},0),96.3,74.1,77.4,71.5,63.1,56.1,109.6,0,"Add details in last column"),"Fórmula")</f>
        <v>Fórmula</v>
      </c>
      <c r="N108" s="131" t="str">
        <f t="shared" si="10"/>
        <v>Fórmula</v>
      </c>
      <c r="O108" s="132"/>
      <c r="P108" s="133"/>
      <c r="Q108" s="154"/>
      <c r="R108" s="155"/>
      <c r="S108" s="156"/>
      <c r="T108" s="157"/>
      <c r="U108" s="158"/>
      <c r="V108" s="159"/>
      <c r="W108" s="131" t="str">
        <f t="shared" si="11"/>
        <v>Fórmula</v>
      </c>
      <c r="X108" s="154"/>
      <c r="Y108" s="165"/>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row>
    <row r="109" spans="1:50" s="45" customFormat="1" ht="40" customHeight="1">
      <c r="A109" s="98"/>
      <c r="B109" s="92"/>
      <c r="C109" s="93"/>
      <c r="D109" s="93"/>
      <c r="E109" s="94" t="s">
        <v>113</v>
      </c>
      <c r="F109" s="95"/>
      <c r="G109" s="96" t="s">
        <v>113</v>
      </c>
      <c r="H109" s="97"/>
      <c r="I109" s="127"/>
      <c r="J109" s="128" t="str">
        <f t="shared" si="9"/>
        <v>Fórmula</v>
      </c>
      <c r="K109" s="129" t="s">
        <v>113</v>
      </c>
      <c r="L109" s="127"/>
      <c r="M109" s="130" t="str">
        <f>IFERROR(CHOOSE(MATCH(K109,{"Coal","Diesel","Fuel oil","Kerosene","LPG","Natural gas","Wood deforested","Wood reforested","Other"},0),96.3,74.1,77.4,71.5,63.1,56.1,109.6,0,"Add details in last column"),"Fórmula")</f>
        <v>Fórmula</v>
      </c>
      <c r="N109" s="131" t="str">
        <f t="shared" si="10"/>
        <v>Fórmula</v>
      </c>
      <c r="O109" s="132"/>
      <c r="P109" s="133"/>
      <c r="Q109" s="154"/>
      <c r="R109" s="155"/>
      <c r="S109" s="156"/>
      <c r="T109" s="157"/>
      <c r="U109" s="158"/>
      <c r="V109" s="159"/>
      <c r="W109" s="131" t="str">
        <f t="shared" si="11"/>
        <v>Fórmula</v>
      </c>
      <c r="X109" s="154"/>
      <c r="Y109" s="165"/>
      <c r="Z109" s="164"/>
      <c r="AA109" s="164"/>
      <c r="AB109" s="164"/>
      <c r="AC109" s="164"/>
      <c r="AD109" s="164"/>
      <c r="AE109" s="164"/>
      <c r="AF109" s="164"/>
      <c r="AG109" s="164"/>
      <c r="AH109" s="164"/>
      <c r="AI109" s="164"/>
      <c r="AJ109" s="164"/>
      <c r="AK109" s="164"/>
      <c r="AL109" s="164"/>
      <c r="AM109" s="164"/>
      <c r="AN109" s="164"/>
      <c r="AO109" s="164"/>
      <c r="AP109" s="164"/>
      <c r="AQ109" s="164"/>
      <c r="AR109" s="164"/>
      <c r="AS109" s="164"/>
      <c r="AT109" s="164"/>
      <c r="AU109" s="164"/>
      <c r="AV109" s="164"/>
      <c r="AW109" s="164"/>
      <c r="AX109" s="164"/>
    </row>
    <row r="110" spans="1:50" s="45" customFormat="1" ht="40" customHeight="1">
      <c r="A110" s="98"/>
      <c r="B110" s="92"/>
      <c r="C110" s="93"/>
      <c r="D110" s="93"/>
      <c r="E110" s="94" t="s">
        <v>113</v>
      </c>
      <c r="F110" s="95"/>
      <c r="G110" s="96" t="s">
        <v>113</v>
      </c>
      <c r="H110" s="97"/>
      <c r="I110" s="127"/>
      <c r="J110" s="128" t="str">
        <f t="shared" si="9"/>
        <v>Fórmula</v>
      </c>
      <c r="K110" s="129" t="s">
        <v>113</v>
      </c>
      <c r="L110" s="127"/>
      <c r="M110" s="130" t="str">
        <f>IFERROR(CHOOSE(MATCH(K110,{"Coal","Diesel","Fuel oil","Kerosene","LPG","Natural gas","Wood deforested","Wood reforested","Other"},0),96.3,74.1,77.4,71.5,63.1,56.1,109.6,0,"Add details in last column"),"Fórmula")</f>
        <v>Fórmula</v>
      </c>
      <c r="N110" s="131" t="str">
        <f t="shared" si="10"/>
        <v>Fórmula</v>
      </c>
      <c r="O110" s="132"/>
      <c r="P110" s="133"/>
      <c r="Q110" s="154"/>
      <c r="R110" s="155"/>
      <c r="S110" s="156"/>
      <c r="T110" s="157"/>
      <c r="U110" s="158"/>
      <c r="V110" s="159"/>
      <c r="W110" s="131" t="str">
        <f t="shared" si="11"/>
        <v>Fórmula</v>
      </c>
      <c r="X110" s="154"/>
      <c r="Y110" s="165"/>
      <c r="Z110" s="164"/>
      <c r="AA110" s="164"/>
      <c r="AB110" s="164"/>
      <c r="AC110" s="164"/>
      <c r="AD110" s="164"/>
      <c r="AE110" s="164"/>
      <c r="AF110" s="164"/>
      <c r="AG110" s="164"/>
      <c r="AH110" s="164"/>
      <c r="AI110" s="164"/>
      <c r="AJ110" s="164"/>
      <c r="AK110" s="164"/>
      <c r="AL110" s="164"/>
      <c r="AM110" s="164"/>
      <c r="AN110" s="164"/>
      <c r="AO110" s="164"/>
      <c r="AP110" s="164"/>
      <c r="AQ110" s="164"/>
      <c r="AR110" s="164"/>
      <c r="AS110" s="164"/>
      <c r="AT110" s="164"/>
      <c r="AU110" s="164"/>
      <c r="AV110" s="164"/>
      <c r="AW110" s="164"/>
      <c r="AX110" s="164"/>
    </row>
    <row r="111" spans="1:50" s="45" customFormat="1" ht="40" customHeight="1">
      <c r="A111" s="98"/>
      <c r="B111" s="92"/>
      <c r="C111" s="93"/>
      <c r="D111" s="93"/>
      <c r="E111" s="94" t="s">
        <v>113</v>
      </c>
      <c r="F111" s="95"/>
      <c r="G111" s="96" t="s">
        <v>113</v>
      </c>
      <c r="H111" s="97"/>
      <c r="I111" s="127"/>
      <c r="J111" s="128" t="str">
        <f t="shared" si="9"/>
        <v>Fórmula</v>
      </c>
      <c r="K111" s="129" t="s">
        <v>113</v>
      </c>
      <c r="L111" s="127"/>
      <c r="M111" s="130" t="str">
        <f>IFERROR(CHOOSE(MATCH(K111,{"Coal","Diesel","Fuel oil","Kerosene","LPG","Natural gas","Wood deforested","Wood reforested","Other"},0),96.3,74.1,77.4,71.5,63.1,56.1,109.6,0,"Add details in last column"),"Fórmula")</f>
        <v>Fórmula</v>
      </c>
      <c r="N111" s="131" t="str">
        <f t="shared" si="10"/>
        <v>Fórmula</v>
      </c>
      <c r="O111" s="132"/>
      <c r="P111" s="133"/>
      <c r="Q111" s="154"/>
      <c r="R111" s="155"/>
      <c r="S111" s="156"/>
      <c r="T111" s="157"/>
      <c r="U111" s="158"/>
      <c r="V111" s="159"/>
      <c r="W111" s="131" t="str">
        <f t="shared" si="11"/>
        <v>Fórmula</v>
      </c>
      <c r="X111" s="154"/>
      <c r="Y111" s="165"/>
      <c r="Z111" s="164"/>
      <c r="AA111" s="164"/>
      <c r="AB111" s="164"/>
      <c r="AC111" s="164"/>
      <c r="AD111" s="164"/>
      <c r="AE111" s="164"/>
      <c r="AF111" s="164"/>
      <c r="AG111" s="164"/>
      <c r="AH111" s="164"/>
      <c r="AI111" s="164"/>
      <c r="AJ111" s="164"/>
      <c r="AK111" s="164"/>
      <c r="AL111" s="164"/>
      <c r="AM111" s="164"/>
      <c r="AN111" s="164"/>
      <c r="AO111" s="164"/>
      <c r="AP111" s="164"/>
      <c r="AQ111" s="164"/>
      <c r="AR111" s="164"/>
      <c r="AS111" s="164"/>
      <c r="AT111" s="164"/>
      <c r="AU111" s="164"/>
      <c r="AV111" s="164"/>
      <c r="AW111" s="164"/>
      <c r="AX111" s="164"/>
    </row>
    <row r="112" spans="1:50" s="44" customFormat="1" ht="40" customHeight="1">
      <c r="A112" s="98"/>
      <c r="B112" s="92"/>
      <c r="C112" s="93"/>
      <c r="D112" s="93"/>
      <c r="E112" s="94" t="s">
        <v>113</v>
      </c>
      <c r="F112" s="95"/>
      <c r="G112" s="96" t="s">
        <v>113</v>
      </c>
      <c r="H112" s="97"/>
      <c r="I112" s="127"/>
      <c r="J112" s="128" t="str">
        <f t="shared" si="9"/>
        <v>Fórmula</v>
      </c>
      <c r="K112" s="129" t="s">
        <v>113</v>
      </c>
      <c r="L112" s="127"/>
      <c r="M112" s="130" t="str">
        <f>IFERROR(CHOOSE(MATCH(K112,{"Coal","Diesel","Fuel oil","Kerosene","LPG","Natural gas","Wood deforested","Wood reforested","Other"},0),96.3,74.1,77.4,71.5,63.1,56.1,109.6,0,"Add details in last column"),"Fórmula")</f>
        <v>Fórmula</v>
      </c>
      <c r="N112" s="131" t="str">
        <f t="shared" si="10"/>
        <v>Fórmula</v>
      </c>
      <c r="O112" s="132"/>
      <c r="P112" s="133"/>
      <c r="Q112" s="154"/>
      <c r="R112" s="155"/>
      <c r="S112" s="156"/>
      <c r="T112" s="157"/>
      <c r="U112" s="158"/>
      <c r="V112" s="159"/>
      <c r="W112" s="131" t="str">
        <f t="shared" si="11"/>
        <v>Fórmula</v>
      </c>
      <c r="X112" s="154"/>
      <c r="Y112" s="165"/>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row>
    <row r="113" spans="1:50" s="44" customFormat="1" ht="40" customHeight="1">
      <c r="A113" s="98"/>
      <c r="B113" s="92"/>
      <c r="C113" s="93"/>
      <c r="D113" s="93"/>
      <c r="E113" s="94" t="s">
        <v>113</v>
      </c>
      <c r="F113" s="95"/>
      <c r="G113" s="96" t="s">
        <v>113</v>
      </c>
      <c r="H113" s="97"/>
      <c r="I113" s="127"/>
      <c r="J113" s="128" t="str">
        <f t="shared" si="9"/>
        <v>Fórmula</v>
      </c>
      <c r="K113" s="129" t="s">
        <v>113</v>
      </c>
      <c r="L113" s="127"/>
      <c r="M113" s="130" t="str">
        <f>IFERROR(CHOOSE(MATCH(K113,{"Coal","Diesel","Fuel oil","Kerosene","LPG","Natural gas","Wood deforested","Wood reforested","Other"},0),96.3,74.1,77.4,71.5,63.1,56.1,109.6,0,"Add details in last column"),"Fórmula")</f>
        <v>Fórmula</v>
      </c>
      <c r="N113" s="131" t="str">
        <f t="shared" si="10"/>
        <v>Fórmula</v>
      </c>
      <c r="O113" s="132"/>
      <c r="P113" s="133"/>
      <c r="Q113" s="154"/>
      <c r="R113" s="155"/>
      <c r="S113" s="156"/>
      <c r="T113" s="157"/>
      <c r="U113" s="158"/>
      <c r="V113" s="159"/>
      <c r="W113" s="131" t="str">
        <f t="shared" si="11"/>
        <v>Fórmula</v>
      </c>
      <c r="X113" s="154"/>
      <c r="Y113" s="165"/>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row>
    <row r="114" spans="1:50" s="44" customFormat="1" ht="40" customHeight="1">
      <c r="A114" s="98"/>
      <c r="B114" s="92"/>
      <c r="C114" s="93"/>
      <c r="D114" s="93"/>
      <c r="E114" s="94" t="s">
        <v>113</v>
      </c>
      <c r="F114" s="95"/>
      <c r="G114" s="96" t="s">
        <v>113</v>
      </c>
      <c r="H114" s="97"/>
      <c r="I114" s="127"/>
      <c r="J114" s="128" t="str">
        <f t="shared" si="9"/>
        <v>Fórmula</v>
      </c>
      <c r="K114" s="129" t="s">
        <v>113</v>
      </c>
      <c r="L114" s="127"/>
      <c r="M114" s="130" t="str">
        <f>IFERROR(CHOOSE(MATCH(K114,{"Coal","Diesel","Fuel oil","Kerosene","LPG","Natural gas","Wood deforested","Wood reforested","Other"},0),96.3,74.1,77.4,71.5,63.1,56.1,109.6,0,"Add details in last column"),"Fórmula")</f>
        <v>Fórmula</v>
      </c>
      <c r="N114" s="131" t="str">
        <f t="shared" si="10"/>
        <v>Fórmula</v>
      </c>
      <c r="O114" s="132"/>
      <c r="P114" s="133"/>
      <c r="Q114" s="154"/>
      <c r="R114" s="155"/>
      <c r="S114" s="156"/>
      <c r="T114" s="157"/>
      <c r="U114" s="158"/>
      <c r="V114" s="159"/>
      <c r="W114" s="131" t="str">
        <f t="shared" si="11"/>
        <v>Fórmula</v>
      </c>
      <c r="X114" s="154"/>
      <c r="Y114" s="165"/>
      <c r="Z114" s="164"/>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c r="AU114" s="164"/>
      <c r="AV114" s="164"/>
      <c r="AW114" s="164"/>
      <c r="AX114" s="164"/>
    </row>
    <row r="115" spans="1:50" s="44" customFormat="1" ht="40" customHeight="1">
      <c r="A115" s="98"/>
      <c r="B115" s="92"/>
      <c r="C115" s="93"/>
      <c r="D115" s="93"/>
      <c r="E115" s="94" t="s">
        <v>113</v>
      </c>
      <c r="F115" s="95"/>
      <c r="G115" s="96" t="s">
        <v>113</v>
      </c>
      <c r="H115" s="97"/>
      <c r="I115" s="127"/>
      <c r="J115" s="128" t="str">
        <f t="shared" si="9"/>
        <v>Fórmula</v>
      </c>
      <c r="K115" s="129" t="s">
        <v>113</v>
      </c>
      <c r="L115" s="127"/>
      <c r="M115" s="130" t="str">
        <f>IFERROR(CHOOSE(MATCH(K115,{"Coal","Diesel","Fuel oil","Kerosene","LPG","Natural gas","Wood deforested","Wood reforested","Other"},0),96.3,74.1,77.4,71.5,63.1,56.1,109.6,0,"Add details in last column"),"Fórmula")</f>
        <v>Fórmula</v>
      </c>
      <c r="N115" s="131" t="str">
        <f t="shared" si="10"/>
        <v>Fórmula</v>
      </c>
      <c r="O115" s="132"/>
      <c r="P115" s="133"/>
      <c r="Q115" s="154"/>
      <c r="R115" s="155"/>
      <c r="S115" s="156"/>
      <c r="T115" s="157"/>
      <c r="U115" s="158"/>
      <c r="V115" s="159"/>
      <c r="W115" s="131" t="str">
        <f t="shared" si="11"/>
        <v>Fórmula</v>
      </c>
      <c r="X115" s="154"/>
      <c r="Y115" s="165"/>
      <c r="Z115" s="164"/>
      <c r="AA115" s="164"/>
      <c r="AB115" s="164"/>
      <c r="AC115" s="164"/>
      <c r="AD115" s="164"/>
      <c r="AE115" s="164"/>
      <c r="AF115" s="164"/>
      <c r="AG115" s="164"/>
      <c r="AH115" s="164"/>
      <c r="AI115" s="164"/>
      <c r="AJ115" s="164"/>
      <c r="AK115" s="164"/>
      <c r="AL115" s="164"/>
      <c r="AM115" s="164"/>
      <c r="AN115" s="164"/>
      <c r="AO115" s="164"/>
      <c r="AP115" s="164"/>
      <c r="AQ115" s="164"/>
      <c r="AR115" s="164"/>
      <c r="AS115" s="164"/>
      <c r="AT115" s="164"/>
      <c r="AU115" s="164"/>
      <c r="AV115" s="164"/>
      <c r="AW115" s="164"/>
      <c r="AX115" s="164"/>
    </row>
    <row r="116" spans="1:50" s="39" customFormat="1" ht="23.25" customHeight="1">
      <c r="A116" s="134"/>
      <c r="B116" s="166"/>
      <c r="C116" s="167"/>
      <c r="D116" s="135"/>
      <c r="E116" s="134"/>
      <c r="F116" s="167"/>
      <c r="G116" s="134"/>
      <c r="H116" s="104"/>
      <c r="I116" s="104"/>
      <c r="J116" s="168"/>
      <c r="K116" s="134"/>
      <c r="L116" s="134"/>
      <c r="M116" s="169"/>
      <c r="N116" s="134"/>
      <c r="O116" s="104"/>
      <c r="P116" s="104"/>
      <c r="Q116" s="134"/>
      <c r="R116" s="134"/>
      <c r="S116" s="134"/>
      <c r="T116" s="134"/>
      <c r="U116" s="134"/>
      <c r="V116" s="134"/>
      <c r="W116" s="134"/>
      <c r="X116" s="135"/>
      <c r="Y116" s="135"/>
      <c r="Z116" s="134"/>
      <c r="AA116" s="134"/>
      <c r="AB116" s="134"/>
      <c r="AC116" s="134"/>
      <c r="AD116" s="134"/>
      <c r="AE116" s="134"/>
    </row>
    <row r="117" spans="1:50" s="39" customFormat="1">
      <c r="A117" s="134"/>
      <c r="B117" s="166"/>
      <c r="C117" s="167"/>
      <c r="D117" s="135"/>
      <c r="E117" s="134"/>
      <c r="F117" s="167"/>
      <c r="G117" s="134"/>
      <c r="H117" s="104"/>
      <c r="I117" s="104"/>
      <c r="J117" s="168"/>
      <c r="K117" s="134"/>
      <c r="L117" s="134"/>
      <c r="M117" s="169"/>
      <c r="N117" s="134"/>
      <c r="O117" s="104"/>
      <c r="P117" s="104"/>
      <c r="Q117" s="134"/>
      <c r="R117" s="134"/>
      <c r="S117" s="134"/>
      <c r="T117" s="134"/>
      <c r="U117" s="134"/>
      <c r="V117" s="134"/>
      <c r="W117" s="134"/>
      <c r="X117" s="135"/>
      <c r="Y117" s="135"/>
      <c r="Z117" s="134"/>
      <c r="AA117" s="134"/>
      <c r="AB117" s="134"/>
      <c r="AC117" s="134"/>
      <c r="AD117" s="134"/>
      <c r="AE117" s="134"/>
    </row>
    <row r="118" spans="1:50" s="39" customFormat="1">
      <c r="A118" s="134"/>
      <c r="B118" s="166"/>
      <c r="C118" s="167"/>
      <c r="D118" s="135"/>
      <c r="E118" s="134"/>
      <c r="F118" s="167"/>
      <c r="G118" s="134"/>
      <c r="H118" s="104"/>
      <c r="I118" s="104"/>
      <c r="J118" s="168"/>
      <c r="K118" s="134"/>
      <c r="L118" s="134"/>
      <c r="M118" s="169"/>
      <c r="N118" s="134"/>
      <c r="O118" s="104"/>
      <c r="P118" s="104"/>
      <c r="Q118" s="134"/>
      <c r="R118" s="134"/>
      <c r="S118" s="134"/>
      <c r="T118" s="134"/>
      <c r="U118" s="134"/>
      <c r="V118" s="134"/>
      <c r="W118" s="134"/>
      <c r="X118" s="135"/>
      <c r="Y118" s="135"/>
      <c r="Z118" s="134"/>
      <c r="AA118" s="134"/>
      <c r="AB118" s="134"/>
      <c r="AC118" s="134"/>
      <c r="AD118" s="134"/>
      <c r="AE118" s="134"/>
    </row>
    <row r="119" spans="1:50" s="39" customFormat="1">
      <c r="A119" s="134"/>
      <c r="B119" s="166"/>
      <c r="C119" s="167"/>
      <c r="D119" s="135"/>
      <c r="E119" s="134"/>
      <c r="F119" s="167"/>
      <c r="G119" s="134"/>
      <c r="H119" s="104"/>
      <c r="I119" s="104"/>
      <c r="J119" s="168"/>
      <c r="K119" s="134"/>
      <c r="L119" s="134"/>
      <c r="M119" s="169"/>
      <c r="N119" s="134"/>
      <c r="O119" s="104"/>
      <c r="P119" s="104"/>
      <c r="Q119" s="134"/>
      <c r="R119" s="134"/>
      <c r="S119" s="134"/>
      <c r="T119" s="134"/>
      <c r="U119" s="134"/>
      <c r="V119" s="134"/>
      <c r="W119" s="134"/>
      <c r="X119" s="135"/>
      <c r="Y119" s="135"/>
      <c r="Z119" s="134"/>
      <c r="AA119" s="134"/>
      <c r="AB119" s="134"/>
      <c r="AC119" s="134"/>
      <c r="AD119" s="134"/>
      <c r="AE119" s="134"/>
    </row>
    <row r="120" spans="1:50" s="39" customFormat="1">
      <c r="A120" s="134"/>
      <c r="B120" s="166"/>
      <c r="C120" s="167"/>
      <c r="D120" s="135"/>
      <c r="E120" s="134"/>
      <c r="F120" s="167"/>
      <c r="G120" s="134"/>
      <c r="H120" s="104"/>
      <c r="I120" s="104"/>
      <c r="J120" s="168"/>
      <c r="K120" s="134"/>
      <c r="L120" s="134"/>
      <c r="M120" s="169"/>
      <c r="N120" s="134"/>
      <c r="O120" s="104"/>
      <c r="P120" s="104"/>
      <c r="Q120" s="134"/>
      <c r="R120" s="134"/>
      <c r="S120" s="134"/>
      <c r="T120" s="134"/>
      <c r="U120" s="134"/>
      <c r="V120" s="134"/>
      <c r="W120" s="134"/>
      <c r="X120" s="135"/>
      <c r="Y120" s="135"/>
      <c r="Z120" s="134"/>
      <c r="AA120" s="134"/>
      <c r="AB120" s="134"/>
      <c r="AC120" s="134"/>
      <c r="AD120" s="134"/>
      <c r="AE120" s="134"/>
    </row>
    <row r="121" spans="1:50" s="39" customFormat="1">
      <c r="A121" s="134"/>
      <c r="B121" s="166"/>
      <c r="C121" s="167"/>
      <c r="D121" s="135"/>
      <c r="E121" s="134"/>
      <c r="F121" s="167"/>
      <c r="G121" s="134"/>
      <c r="H121" s="104"/>
      <c r="I121" s="104"/>
      <c r="J121" s="168"/>
      <c r="K121" s="134"/>
      <c r="L121" s="134"/>
      <c r="M121" s="169"/>
      <c r="N121" s="134"/>
      <c r="O121" s="104"/>
      <c r="P121" s="104"/>
      <c r="Q121" s="134"/>
      <c r="R121" s="134"/>
      <c r="S121" s="134"/>
      <c r="T121" s="134"/>
      <c r="U121" s="134"/>
      <c r="V121" s="134"/>
      <c r="W121" s="134"/>
      <c r="X121" s="135"/>
      <c r="Y121" s="135"/>
      <c r="Z121" s="134"/>
      <c r="AA121" s="134"/>
      <c r="AB121" s="134"/>
      <c r="AC121" s="134"/>
      <c r="AD121" s="134"/>
      <c r="AE121" s="134"/>
    </row>
    <row r="122" spans="1:50" s="39" customFormat="1">
      <c r="A122" s="134"/>
      <c r="B122" s="166"/>
      <c r="C122" s="167"/>
      <c r="D122" s="135"/>
      <c r="E122" s="134"/>
      <c r="F122" s="167"/>
      <c r="G122" s="134"/>
      <c r="H122" s="104"/>
      <c r="I122" s="104"/>
      <c r="J122" s="168"/>
      <c r="K122" s="134"/>
      <c r="L122" s="134"/>
      <c r="M122" s="169"/>
      <c r="N122" s="134"/>
      <c r="O122" s="104"/>
      <c r="P122" s="104"/>
      <c r="Q122" s="134"/>
      <c r="R122" s="134"/>
      <c r="S122" s="134"/>
      <c r="T122" s="134"/>
      <c r="U122" s="134"/>
      <c r="V122" s="134"/>
      <c r="W122" s="134"/>
      <c r="X122" s="135"/>
      <c r="Y122" s="135"/>
      <c r="Z122" s="134"/>
      <c r="AA122" s="134"/>
      <c r="AB122" s="134"/>
      <c r="AC122" s="134"/>
      <c r="AD122" s="134"/>
      <c r="AE122" s="134"/>
    </row>
    <row r="123" spans="1:50" s="39" customFormat="1">
      <c r="A123" s="134"/>
      <c r="B123" s="166"/>
      <c r="C123" s="167"/>
      <c r="D123" s="135"/>
      <c r="E123" s="134"/>
      <c r="F123" s="167"/>
      <c r="G123" s="134"/>
      <c r="H123" s="104"/>
      <c r="I123" s="104"/>
      <c r="J123" s="168"/>
      <c r="K123" s="134"/>
      <c r="L123" s="134"/>
      <c r="M123" s="169"/>
      <c r="N123" s="134"/>
      <c r="O123" s="104"/>
      <c r="P123" s="104"/>
      <c r="Q123" s="134"/>
      <c r="R123" s="134"/>
      <c r="S123" s="134"/>
      <c r="T123" s="134"/>
      <c r="U123" s="134"/>
      <c r="V123" s="134"/>
      <c r="W123" s="134"/>
      <c r="X123" s="135"/>
      <c r="Y123" s="135"/>
      <c r="Z123" s="134"/>
      <c r="AA123" s="134"/>
      <c r="AB123" s="134"/>
      <c r="AC123" s="134"/>
      <c r="AD123" s="134"/>
      <c r="AE123" s="134"/>
    </row>
    <row r="124" spans="1:50" s="39" customFormat="1">
      <c r="A124" s="134"/>
      <c r="B124" s="166"/>
      <c r="C124" s="167"/>
      <c r="D124" s="135"/>
      <c r="E124" s="134"/>
      <c r="F124" s="167"/>
      <c r="G124" s="134"/>
      <c r="H124" s="104"/>
      <c r="I124" s="104"/>
      <c r="J124" s="168"/>
      <c r="K124" s="134"/>
      <c r="L124" s="134"/>
      <c r="M124" s="169"/>
      <c r="N124" s="134"/>
      <c r="O124" s="104"/>
      <c r="P124" s="104"/>
      <c r="Q124" s="134"/>
      <c r="R124" s="134"/>
      <c r="S124" s="134"/>
      <c r="T124" s="134"/>
      <c r="U124" s="134"/>
      <c r="V124" s="134"/>
      <c r="W124" s="134"/>
      <c r="X124" s="135"/>
      <c r="Y124" s="135"/>
      <c r="Z124" s="134"/>
      <c r="AA124" s="134"/>
      <c r="AB124" s="134"/>
      <c r="AC124" s="134"/>
      <c r="AD124" s="134"/>
      <c r="AE124" s="134"/>
    </row>
    <row r="125" spans="1:50" s="39" customFormat="1">
      <c r="A125" s="134"/>
      <c r="B125" s="166"/>
      <c r="C125" s="167"/>
      <c r="D125" s="135"/>
      <c r="E125" s="134"/>
      <c r="F125" s="167"/>
      <c r="G125" s="134"/>
      <c r="H125" s="104"/>
      <c r="I125" s="104"/>
      <c r="J125" s="168"/>
      <c r="K125" s="134"/>
      <c r="L125" s="134"/>
      <c r="M125" s="169"/>
      <c r="N125" s="134"/>
      <c r="O125" s="104"/>
      <c r="P125" s="104"/>
      <c r="Q125" s="134"/>
      <c r="R125" s="134"/>
      <c r="S125" s="134"/>
      <c r="T125" s="134"/>
      <c r="U125" s="134"/>
      <c r="V125" s="134"/>
      <c r="W125" s="134"/>
      <c r="X125" s="135"/>
      <c r="Y125" s="135"/>
      <c r="Z125" s="134"/>
      <c r="AA125" s="134"/>
      <c r="AB125" s="134"/>
      <c r="AC125" s="134"/>
      <c r="AD125" s="134"/>
      <c r="AE125" s="134"/>
    </row>
    <row r="126" spans="1:50" s="39" customFormat="1">
      <c r="A126" s="134"/>
      <c r="B126" s="166"/>
      <c r="C126" s="167"/>
      <c r="D126" s="135"/>
      <c r="E126" s="134"/>
      <c r="F126" s="167"/>
      <c r="G126" s="134"/>
      <c r="H126" s="104"/>
      <c r="I126" s="104"/>
      <c r="J126" s="168"/>
      <c r="K126" s="134"/>
      <c r="L126" s="134"/>
      <c r="M126" s="169"/>
      <c r="N126" s="134"/>
      <c r="O126" s="104"/>
      <c r="P126" s="104"/>
      <c r="Q126" s="134"/>
      <c r="R126" s="134"/>
      <c r="S126" s="134"/>
      <c r="T126" s="134"/>
      <c r="U126" s="134"/>
      <c r="V126" s="134"/>
      <c r="W126" s="134"/>
      <c r="X126" s="135"/>
      <c r="Y126" s="135"/>
      <c r="Z126" s="134"/>
      <c r="AA126" s="134"/>
      <c r="AB126" s="134"/>
      <c r="AC126" s="134"/>
      <c r="AD126" s="134"/>
      <c r="AE126" s="134"/>
    </row>
    <row r="127" spans="1:50" s="39" customFormat="1">
      <c r="A127" s="134"/>
      <c r="B127" s="166"/>
      <c r="C127" s="167"/>
      <c r="D127" s="135"/>
      <c r="E127" s="134"/>
      <c r="F127" s="167"/>
      <c r="G127" s="134"/>
      <c r="H127" s="104"/>
      <c r="I127" s="104"/>
      <c r="J127" s="168"/>
      <c r="K127" s="134"/>
      <c r="L127" s="134"/>
      <c r="M127" s="169"/>
      <c r="N127" s="134"/>
      <c r="O127" s="104"/>
      <c r="P127" s="104"/>
      <c r="Q127" s="134"/>
      <c r="R127" s="134"/>
      <c r="S127" s="134"/>
      <c r="T127" s="134"/>
      <c r="U127" s="134"/>
      <c r="V127" s="134"/>
      <c r="W127" s="134"/>
      <c r="X127" s="135"/>
      <c r="Y127" s="135"/>
      <c r="Z127" s="134"/>
      <c r="AA127" s="134"/>
      <c r="AB127" s="134"/>
      <c r="AC127" s="134"/>
      <c r="AD127" s="134"/>
      <c r="AE127" s="134"/>
    </row>
    <row r="128" spans="1:50" s="39" customFormat="1">
      <c r="A128" s="134"/>
      <c r="B128" s="166"/>
      <c r="C128" s="167"/>
      <c r="D128" s="135"/>
      <c r="E128" s="134"/>
      <c r="F128" s="167"/>
      <c r="G128" s="134"/>
      <c r="H128" s="104"/>
      <c r="I128" s="104"/>
      <c r="J128" s="168"/>
      <c r="K128" s="134"/>
      <c r="L128" s="134"/>
      <c r="M128" s="169"/>
      <c r="N128" s="134"/>
      <c r="O128" s="104"/>
      <c r="P128" s="104"/>
      <c r="Q128" s="134"/>
      <c r="R128" s="134"/>
      <c r="S128" s="134"/>
      <c r="T128" s="134"/>
      <c r="U128" s="134"/>
      <c r="V128" s="134"/>
      <c r="W128" s="134"/>
      <c r="X128" s="135"/>
      <c r="Y128" s="135"/>
      <c r="Z128" s="134"/>
      <c r="AA128" s="134"/>
      <c r="AB128" s="134"/>
      <c r="AC128" s="134"/>
      <c r="AD128" s="134"/>
      <c r="AE128" s="134"/>
    </row>
    <row r="129" spans="1:31" s="39" customFormat="1">
      <c r="A129" s="134"/>
      <c r="B129" s="166"/>
      <c r="C129" s="167"/>
      <c r="D129" s="135"/>
      <c r="E129" s="134"/>
      <c r="F129" s="167"/>
      <c r="G129" s="134"/>
      <c r="H129" s="104"/>
      <c r="I129" s="104"/>
      <c r="J129" s="168"/>
      <c r="K129" s="134"/>
      <c r="L129" s="134"/>
      <c r="M129" s="169"/>
      <c r="N129" s="134"/>
      <c r="O129" s="104"/>
      <c r="P129" s="104"/>
      <c r="Q129" s="134"/>
      <c r="R129" s="134"/>
      <c r="S129" s="134"/>
      <c r="T129" s="134"/>
      <c r="U129" s="134"/>
      <c r="V129" s="134"/>
      <c r="W129" s="134"/>
      <c r="X129" s="135"/>
      <c r="Y129" s="135"/>
      <c r="Z129" s="134"/>
      <c r="AA129" s="134"/>
      <c r="AB129" s="134"/>
      <c r="AC129" s="134"/>
      <c r="AD129" s="134"/>
      <c r="AE129" s="134"/>
    </row>
    <row r="130" spans="1:31" s="39" customFormat="1">
      <c r="A130" s="134"/>
      <c r="B130" s="166"/>
      <c r="C130" s="167"/>
      <c r="D130" s="135"/>
      <c r="E130" s="134"/>
      <c r="F130" s="167"/>
      <c r="G130" s="134"/>
      <c r="H130" s="104"/>
      <c r="I130" s="104"/>
      <c r="J130" s="168"/>
      <c r="K130" s="134"/>
      <c r="L130" s="134"/>
      <c r="M130" s="169"/>
      <c r="N130" s="134"/>
      <c r="O130" s="104"/>
      <c r="P130" s="104"/>
      <c r="Q130" s="134"/>
      <c r="R130" s="134"/>
      <c r="S130" s="134"/>
      <c r="T130" s="134"/>
      <c r="U130" s="134"/>
      <c r="V130" s="134"/>
      <c r="W130" s="134"/>
      <c r="X130" s="135"/>
      <c r="Y130" s="135"/>
      <c r="Z130" s="134"/>
      <c r="AA130" s="134"/>
      <c r="AB130" s="134"/>
      <c r="AC130" s="134"/>
      <c r="AD130" s="134"/>
      <c r="AE130" s="134"/>
    </row>
    <row r="131" spans="1:31" s="39" customFormat="1">
      <c r="A131" s="134"/>
      <c r="B131" s="166"/>
      <c r="C131" s="167"/>
      <c r="D131" s="135"/>
      <c r="E131" s="134"/>
      <c r="F131" s="167"/>
      <c r="G131" s="134"/>
      <c r="H131" s="104"/>
      <c r="I131" s="104"/>
      <c r="J131" s="168"/>
      <c r="K131" s="134"/>
      <c r="L131" s="134"/>
      <c r="M131" s="169"/>
      <c r="N131" s="134"/>
      <c r="O131" s="104"/>
      <c r="P131" s="104"/>
      <c r="Q131" s="134"/>
      <c r="R131" s="134"/>
      <c r="S131" s="134"/>
      <c r="T131" s="134"/>
      <c r="U131" s="134"/>
      <c r="V131" s="134"/>
      <c r="W131" s="134"/>
      <c r="X131" s="135"/>
      <c r="Y131" s="135"/>
      <c r="Z131" s="134"/>
      <c r="AA131" s="134"/>
      <c r="AB131" s="134"/>
      <c r="AC131" s="134"/>
      <c r="AD131" s="134"/>
      <c r="AE131" s="134"/>
    </row>
    <row r="132" spans="1:31" s="39" customFormat="1">
      <c r="A132" s="134"/>
      <c r="B132" s="166"/>
      <c r="C132" s="167"/>
      <c r="D132" s="135"/>
      <c r="E132" s="134"/>
      <c r="F132" s="167"/>
      <c r="G132" s="134"/>
      <c r="H132" s="104"/>
      <c r="I132" s="104"/>
      <c r="J132" s="168"/>
      <c r="K132" s="134"/>
      <c r="L132" s="134"/>
      <c r="M132" s="169"/>
      <c r="N132" s="134"/>
      <c r="O132" s="104"/>
      <c r="P132" s="104"/>
      <c r="Q132" s="134"/>
      <c r="R132" s="134"/>
      <c r="S132" s="134"/>
      <c r="T132" s="134"/>
      <c r="U132" s="134"/>
      <c r="V132" s="134"/>
      <c r="W132" s="134"/>
      <c r="X132" s="135"/>
      <c r="Y132" s="135"/>
      <c r="Z132" s="134"/>
      <c r="AA132" s="134"/>
      <c r="AB132" s="134"/>
      <c r="AC132" s="134"/>
      <c r="AD132" s="134"/>
      <c r="AE132" s="134"/>
    </row>
    <row r="133" spans="1:31" s="39" customFormat="1">
      <c r="A133" s="134"/>
      <c r="B133" s="166"/>
      <c r="C133" s="167"/>
      <c r="D133" s="135"/>
      <c r="E133" s="134"/>
      <c r="F133" s="167"/>
      <c r="G133" s="134"/>
      <c r="H133" s="104"/>
      <c r="I133" s="104"/>
      <c r="J133" s="168"/>
      <c r="K133" s="134"/>
      <c r="L133" s="134"/>
      <c r="M133" s="169"/>
      <c r="N133" s="134"/>
      <c r="O133" s="104"/>
      <c r="P133" s="104"/>
      <c r="Q133" s="134"/>
      <c r="R133" s="134"/>
      <c r="S133" s="134"/>
      <c r="T133" s="134"/>
      <c r="U133" s="134"/>
      <c r="V133" s="134"/>
      <c r="W133" s="134"/>
      <c r="X133" s="135"/>
      <c r="Y133" s="135"/>
      <c r="Z133" s="134"/>
      <c r="AA133" s="134"/>
      <c r="AB133" s="134"/>
      <c r="AC133" s="134"/>
      <c r="AD133" s="134"/>
      <c r="AE133" s="134"/>
    </row>
    <row r="134" spans="1:31" s="39" customFormat="1">
      <c r="A134" s="134"/>
      <c r="B134" s="166"/>
      <c r="C134" s="167"/>
      <c r="D134" s="135"/>
      <c r="E134" s="134"/>
      <c r="F134" s="167"/>
      <c r="G134" s="134"/>
      <c r="H134" s="104"/>
      <c r="I134" s="104"/>
      <c r="J134" s="168"/>
      <c r="K134" s="134"/>
      <c r="L134" s="134"/>
      <c r="M134" s="169"/>
      <c r="N134" s="134"/>
      <c r="O134" s="104"/>
      <c r="P134" s="104"/>
      <c r="Q134" s="134"/>
      <c r="R134" s="134"/>
      <c r="S134" s="134"/>
      <c r="T134" s="134"/>
      <c r="U134" s="134"/>
      <c r="V134" s="134"/>
      <c r="W134" s="134"/>
      <c r="X134" s="135"/>
      <c r="Y134" s="135"/>
      <c r="Z134" s="134"/>
      <c r="AA134" s="134"/>
      <c r="AB134" s="134"/>
      <c r="AC134" s="134"/>
      <c r="AD134" s="134"/>
      <c r="AE134" s="134"/>
    </row>
    <row r="135" spans="1:31" s="39" customFormat="1">
      <c r="A135" s="134"/>
      <c r="B135" s="166"/>
      <c r="C135" s="167"/>
      <c r="D135" s="135"/>
      <c r="E135" s="134"/>
      <c r="F135" s="167"/>
      <c r="G135" s="134"/>
      <c r="H135" s="104"/>
      <c r="I135" s="104"/>
      <c r="J135" s="168"/>
      <c r="K135" s="134"/>
      <c r="L135" s="134"/>
      <c r="M135" s="169"/>
      <c r="N135" s="134"/>
      <c r="O135" s="104"/>
      <c r="P135" s="104"/>
      <c r="Q135" s="134"/>
      <c r="R135" s="134"/>
      <c r="S135" s="134"/>
      <c r="T135" s="134"/>
      <c r="U135" s="134"/>
      <c r="V135" s="134"/>
      <c r="W135" s="134"/>
      <c r="X135" s="135"/>
      <c r="Y135" s="135"/>
      <c r="Z135" s="134"/>
      <c r="AA135" s="134"/>
      <c r="AB135" s="134"/>
      <c r="AC135" s="134"/>
      <c r="AD135" s="134"/>
      <c r="AE135" s="134"/>
    </row>
    <row r="136" spans="1:31" s="39" customFormat="1">
      <c r="A136" s="134"/>
      <c r="B136" s="166"/>
      <c r="C136" s="167"/>
      <c r="D136" s="135"/>
      <c r="E136" s="134"/>
      <c r="F136" s="167"/>
      <c r="G136" s="134"/>
      <c r="H136" s="104"/>
      <c r="I136" s="104"/>
      <c r="J136" s="168"/>
      <c r="K136" s="134"/>
      <c r="L136" s="134"/>
      <c r="M136" s="169"/>
      <c r="N136" s="134"/>
      <c r="O136" s="104"/>
      <c r="P136" s="104"/>
      <c r="Q136" s="134"/>
      <c r="R136" s="134"/>
      <c r="S136" s="134"/>
      <c r="T136" s="134"/>
      <c r="U136" s="134"/>
      <c r="V136" s="134"/>
      <c r="W136" s="134"/>
      <c r="X136" s="135"/>
      <c r="Y136" s="135"/>
      <c r="Z136" s="134"/>
      <c r="AA136" s="134"/>
      <c r="AB136" s="134"/>
      <c r="AC136" s="134"/>
      <c r="AD136" s="134"/>
      <c r="AE136" s="134"/>
    </row>
    <row r="137" spans="1:31" s="39" customFormat="1">
      <c r="A137" s="134"/>
      <c r="B137" s="166"/>
      <c r="C137" s="167"/>
      <c r="D137" s="135"/>
      <c r="E137" s="134"/>
      <c r="F137" s="167"/>
      <c r="G137" s="134"/>
      <c r="H137" s="104"/>
      <c r="I137" s="104"/>
      <c r="J137" s="168"/>
      <c r="K137" s="134"/>
      <c r="L137" s="134"/>
      <c r="M137" s="169"/>
      <c r="N137" s="134"/>
      <c r="O137" s="104"/>
      <c r="P137" s="104"/>
      <c r="Q137" s="134"/>
      <c r="R137" s="134"/>
      <c r="S137" s="134"/>
      <c r="T137" s="134"/>
      <c r="U137" s="134"/>
      <c r="V137" s="134"/>
      <c r="W137" s="134"/>
      <c r="X137" s="135"/>
      <c r="Y137" s="135"/>
      <c r="Z137" s="134"/>
      <c r="AA137" s="134"/>
      <c r="AB137" s="134"/>
      <c r="AC137" s="134"/>
      <c r="AD137" s="134"/>
      <c r="AE137" s="134"/>
    </row>
    <row r="138" spans="1:31" s="39" customFormat="1">
      <c r="A138" s="134"/>
      <c r="B138" s="166"/>
      <c r="C138" s="167"/>
      <c r="D138" s="135"/>
      <c r="E138" s="134"/>
      <c r="F138" s="167"/>
      <c r="G138" s="134"/>
      <c r="H138" s="104"/>
      <c r="I138" s="104"/>
      <c r="J138" s="168"/>
      <c r="K138" s="134"/>
      <c r="L138" s="134"/>
      <c r="M138" s="169"/>
      <c r="N138" s="134"/>
      <c r="O138" s="104"/>
      <c r="P138" s="104"/>
      <c r="Q138" s="134"/>
      <c r="R138" s="134"/>
      <c r="S138" s="134"/>
      <c r="T138" s="134"/>
      <c r="U138" s="134"/>
      <c r="V138" s="134"/>
      <c r="W138" s="134"/>
      <c r="X138" s="135"/>
      <c r="Y138" s="135"/>
      <c r="Z138" s="134"/>
      <c r="AA138" s="134"/>
      <c r="AB138" s="134"/>
      <c r="AC138" s="134"/>
      <c r="AD138" s="134"/>
      <c r="AE138" s="134"/>
    </row>
    <row r="139" spans="1:31" s="39" customFormat="1">
      <c r="A139" s="134"/>
      <c r="B139" s="166"/>
      <c r="C139" s="167"/>
      <c r="D139" s="135"/>
      <c r="E139" s="134"/>
      <c r="F139" s="167"/>
      <c r="G139" s="134"/>
      <c r="H139" s="104"/>
      <c r="I139" s="104"/>
      <c r="J139" s="168"/>
      <c r="K139" s="134"/>
      <c r="L139" s="134"/>
      <c r="M139" s="169"/>
      <c r="N139" s="134"/>
      <c r="O139" s="104"/>
      <c r="P139" s="104"/>
      <c r="Q139" s="134"/>
      <c r="R139" s="134"/>
      <c r="S139" s="134"/>
      <c r="T139" s="134"/>
      <c r="U139" s="134"/>
      <c r="V139" s="134"/>
      <c r="W139" s="134"/>
      <c r="X139" s="135"/>
      <c r="Y139" s="135"/>
      <c r="Z139" s="134"/>
      <c r="AA139" s="134"/>
      <c r="AB139" s="134"/>
      <c r="AC139" s="134"/>
      <c r="AD139" s="134"/>
      <c r="AE139" s="134"/>
    </row>
    <row r="140" spans="1:31" s="39" customFormat="1">
      <c r="A140" s="134"/>
      <c r="B140" s="166"/>
      <c r="C140" s="167"/>
      <c r="D140" s="135"/>
      <c r="E140" s="134"/>
      <c r="F140" s="167"/>
      <c r="G140" s="134"/>
      <c r="H140" s="104"/>
      <c r="I140" s="104"/>
      <c r="J140" s="168"/>
      <c r="K140" s="134"/>
      <c r="L140" s="134"/>
      <c r="M140" s="169"/>
      <c r="N140" s="134"/>
      <c r="O140" s="104"/>
      <c r="P140" s="104"/>
      <c r="Q140" s="134"/>
      <c r="R140" s="134"/>
      <c r="S140" s="134"/>
      <c r="T140" s="134"/>
      <c r="U140" s="134"/>
      <c r="V140" s="134"/>
      <c r="W140" s="134"/>
      <c r="X140" s="135"/>
      <c r="Y140" s="135"/>
      <c r="Z140" s="134"/>
      <c r="AA140" s="134"/>
      <c r="AB140" s="134"/>
      <c r="AC140" s="134"/>
      <c r="AD140" s="134"/>
      <c r="AE140" s="134"/>
    </row>
    <row r="141" spans="1:31" s="39" customFormat="1">
      <c r="A141" s="134"/>
      <c r="B141" s="166"/>
      <c r="C141" s="167"/>
      <c r="D141" s="135"/>
      <c r="E141" s="134"/>
      <c r="F141" s="167"/>
      <c r="G141" s="134"/>
      <c r="H141" s="104"/>
      <c r="I141" s="104"/>
      <c r="J141" s="168"/>
      <c r="K141" s="134"/>
      <c r="L141" s="134"/>
      <c r="M141" s="169"/>
      <c r="N141" s="134"/>
      <c r="O141" s="104"/>
      <c r="P141" s="104"/>
      <c r="Q141" s="134"/>
      <c r="R141" s="134"/>
      <c r="S141" s="134"/>
      <c r="T141" s="134"/>
      <c r="U141" s="134"/>
      <c r="V141" s="134"/>
      <c r="W141" s="134"/>
      <c r="X141" s="135"/>
      <c r="Y141" s="135"/>
      <c r="Z141" s="134"/>
      <c r="AA141" s="134"/>
      <c r="AB141" s="134"/>
      <c r="AC141" s="134"/>
      <c r="AD141" s="134"/>
      <c r="AE141" s="134"/>
    </row>
    <row r="142" spans="1:31" s="39" customFormat="1">
      <c r="A142" s="134"/>
      <c r="B142" s="166"/>
      <c r="C142" s="167"/>
      <c r="D142" s="135"/>
      <c r="E142" s="134"/>
      <c r="F142" s="167"/>
      <c r="G142" s="134"/>
      <c r="H142" s="104"/>
      <c r="I142" s="104"/>
      <c r="J142" s="168"/>
      <c r="K142" s="134"/>
      <c r="L142" s="134"/>
      <c r="M142" s="169"/>
      <c r="N142" s="134"/>
      <c r="O142" s="104"/>
      <c r="P142" s="104"/>
      <c r="Q142" s="134"/>
      <c r="R142" s="134"/>
      <c r="S142" s="134"/>
      <c r="T142" s="134"/>
      <c r="U142" s="134"/>
      <c r="V142" s="134"/>
      <c r="W142" s="134"/>
      <c r="X142" s="135"/>
      <c r="Y142" s="135"/>
      <c r="Z142" s="134"/>
      <c r="AA142" s="134"/>
      <c r="AB142" s="134"/>
      <c r="AC142" s="134"/>
      <c r="AD142" s="134"/>
      <c r="AE142" s="134"/>
    </row>
    <row r="143" spans="1:31" s="39" customFormat="1">
      <c r="A143" s="134"/>
      <c r="B143" s="166"/>
      <c r="C143" s="167"/>
      <c r="D143" s="135"/>
      <c r="E143" s="134"/>
      <c r="F143" s="167"/>
      <c r="G143" s="134"/>
      <c r="H143" s="104"/>
      <c r="I143" s="104"/>
      <c r="J143" s="168"/>
      <c r="K143" s="134"/>
      <c r="L143" s="134"/>
      <c r="M143" s="169"/>
      <c r="N143" s="134"/>
      <c r="O143" s="104"/>
      <c r="P143" s="104"/>
      <c r="Q143" s="134"/>
      <c r="R143" s="134"/>
      <c r="S143" s="134"/>
      <c r="T143" s="134"/>
      <c r="U143" s="134"/>
      <c r="V143" s="134"/>
      <c r="W143" s="134"/>
      <c r="X143" s="135"/>
      <c r="Y143" s="135"/>
      <c r="Z143" s="134"/>
      <c r="AA143" s="134"/>
      <c r="AB143" s="134"/>
      <c r="AC143" s="134"/>
      <c r="AD143" s="134"/>
      <c r="AE143" s="134"/>
    </row>
    <row r="144" spans="1:31" s="39" customFormat="1">
      <c r="B144" s="57"/>
      <c r="C144" s="58"/>
      <c r="D144" s="59"/>
      <c r="F144" s="58"/>
      <c r="H144" s="60"/>
      <c r="I144" s="60"/>
      <c r="J144" s="102"/>
      <c r="M144" s="103"/>
      <c r="O144" s="60"/>
      <c r="P144" s="60"/>
      <c r="X144" s="59"/>
      <c r="Y144" s="59"/>
    </row>
    <row r="145" spans="2:25" s="39" customFormat="1">
      <c r="B145" s="57"/>
      <c r="C145" s="58"/>
      <c r="D145" s="59"/>
      <c r="F145" s="58"/>
      <c r="H145" s="60"/>
      <c r="I145" s="60"/>
      <c r="J145" s="102"/>
      <c r="M145" s="103"/>
      <c r="O145" s="60"/>
      <c r="P145" s="60"/>
      <c r="X145" s="59"/>
      <c r="Y145" s="59"/>
    </row>
    <row r="146" spans="2:25" s="39" customFormat="1">
      <c r="B146" s="57"/>
      <c r="C146" s="58"/>
      <c r="D146" s="59"/>
      <c r="F146" s="58"/>
      <c r="H146" s="60"/>
      <c r="I146" s="60"/>
      <c r="J146" s="102"/>
      <c r="M146" s="103"/>
      <c r="O146" s="60"/>
      <c r="P146" s="60"/>
      <c r="X146" s="59"/>
      <c r="Y146" s="59"/>
    </row>
    <row r="147" spans="2:25" s="39" customFormat="1">
      <c r="B147" s="57"/>
      <c r="C147" s="58"/>
      <c r="D147" s="59"/>
      <c r="F147" s="58"/>
      <c r="H147" s="60"/>
      <c r="I147" s="60"/>
      <c r="J147" s="102"/>
      <c r="M147" s="103"/>
      <c r="O147" s="60"/>
      <c r="P147" s="60"/>
      <c r="X147" s="59"/>
      <c r="Y147" s="59"/>
    </row>
    <row r="148" spans="2:25" s="39" customFormat="1">
      <c r="B148" s="57"/>
      <c r="C148" s="58"/>
      <c r="D148" s="59"/>
      <c r="F148" s="58"/>
      <c r="H148" s="60"/>
      <c r="I148" s="60"/>
      <c r="J148" s="102"/>
      <c r="M148" s="103"/>
      <c r="O148" s="60"/>
      <c r="P148" s="60"/>
      <c r="X148" s="59"/>
      <c r="Y148" s="59"/>
    </row>
    <row r="149" spans="2:25" s="39" customFormat="1">
      <c r="B149" s="57"/>
      <c r="C149" s="58"/>
      <c r="D149" s="59"/>
      <c r="F149" s="58"/>
      <c r="H149" s="60"/>
      <c r="I149" s="60"/>
      <c r="J149" s="102"/>
      <c r="M149" s="103"/>
      <c r="O149" s="60"/>
      <c r="P149" s="60"/>
      <c r="X149" s="59"/>
      <c r="Y149" s="59"/>
    </row>
    <row r="150" spans="2:25" s="39" customFormat="1">
      <c r="B150" s="57"/>
      <c r="C150" s="58"/>
      <c r="D150" s="59"/>
      <c r="F150" s="58"/>
      <c r="H150" s="60"/>
      <c r="I150" s="60"/>
      <c r="J150" s="102"/>
      <c r="M150" s="103"/>
      <c r="O150" s="60"/>
      <c r="P150" s="60"/>
      <c r="X150" s="59"/>
      <c r="Y150" s="59"/>
    </row>
    <row r="151" spans="2:25" s="39" customFormat="1">
      <c r="B151" s="57"/>
      <c r="C151" s="58"/>
      <c r="D151" s="59"/>
      <c r="F151" s="58"/>
      <c r="H151" s="60"/>
      <c r="I151" s="60"/>
      <c r="J151" s="102"/>
      <c r="M151" s="103"/>
      <c r="O151" s="60"/>
      <c r="P151" s="60"/>
      <c r="X151" s="59"/>
      <c r="Y151" s="59"/>
    </row>
    <row r="162" spans="2:25">
      <c r="B162" s="46"/>
      <c r="C162" s="46"/>
      <c r="D162" s="46"/>
      <c r="F162" s="46"/>
      <c r="H162" s="46"/>
      <c r="I162" s="46"/>
      <c r="J162" s="46"/>
      <c r="M162" s="46"/>
      <c r="O162" s="46"/>
      <c r="P162" s="46"/>
      <c r="X162" s="46"/>
      <c r="Y162" s="46"/>
    </row>
    <row r="163" spans="2:25">
      <c r="B163" s="46"/>
      <c r="C163" s="46"/>
      <c r="D163" s="46"/>
      <c r="F163" s="46"/>
      <c r="H163" s="46"/>
      <c r="I163" s="46"/>
      <c r="J163" s="46"/>
      <c r="M163" s="46"/>
      <c r="O163" s="46"/>
      <c r="P163" s="46"/>
      <c r="X163" s="46"/>
      <c r="Y163" s="46"/>
    </row>
    <row r="164" spans="2:25">
      <c r="B164" s="46"/>
      <c r="C164" s="46"/>
      <c r="D164" s="46"/>
      <c r="F164" s="46"/>
      <c r="H164" s="46"/>
      <c r="I164" s="46"/>
      <c r="J164" s="46"/>
      <c r="M164" s="46"/>
      <c r="O164" s="46"/>
      <c r="P164" s="46"/>
      <c r="X164" s="46"/>
      <c r="Y164" s="46"/>
    </row>
    <row r="165" spans="2:25">
      <c r="B165" s="46"/>
      <c r="C165" s="46"/>
      <c r="D165" s="46"/>
      <c r="F165" s="46"/>
      <c r="H165" s="46"/>
      <c r="I165" s="46"/>
      <c r="J165" s="46"/>
      <c r="M165" s="46"/>
      <c r="O165" s="46"/>
      <c r="P165" s="46"/>
      <c r="X165" s="46"/>
      <c r="Y165" s="46"/>
    </row>
    <row r="166" spans="2:25">
      <c r="B166" s="46"/>
      <c r="C166" s="46"/>
      <c r="D166" s="46"/>
      <c r="F166" s="46"/>
      <c r="H166" s="46"/>
      <c r="I166" s="46"/>
      <c r="J166" s="46"/>
      <c r="M166" s="46"/>
      <c r="O166" s="46"/>
      <c r="P166" s="46"/>
      <c r="X166" s="46"/>
      <c r="Y166" s="46"/>
    </row>
    <row r="167" spans="2:25">
      <c r="B167" s="46"/>
      <c r="C167" s="46"/>
      <c r="D167" s="46"/>
      <c r="F167" s="46"/>
      <c r="H167" s="46"/>
      <c r="I167" s="46"/>
      <c r="J167" s="46"/>
      <c r="M167" s="46"/>
      <c r="O167" s="46"/>
      <c r="P167" s="46"/>
      <c r="X167" s="46"/>
      <c r="Y167" s="46"/>
    </row>
    <row r="168" spans="2:25">
      <c r="B168" s="46"/>
      <c r="C168" s="46"/>
      <c r="D168" s="46"/>
      <c r="F168" s="46"/>
      <c r="H168" s="46"/>
      <c r="I168" s="46"/>
      <c r="J168" s="46"/>
      <c r="M168" s="46"/>
      <c r="O168" s="46"/>
      <c r="P168" s="46"/>
      <c r="X168" s="46"/>
      <c r="Y168" s="46"/>
    </row>
    <row r="169" spans="2:25">
      <c r="B169" s="46"/>
      <c r="C169" s="46"/>
      <c r="D169" s="46"/>
      <c r="F169" s="46"/>
      <c r="H169" s="46"/>
      <c r="I169" s="46"/>
      <c r="J169" s="46"/>
      <c r="M169" s="46"/>
      <c r="O169" s="46"/>
      <c r="P169" s="46"/>
      <c r="X169" s="46"/>
      <c r="Y169" s="46"/>
    </row>
    <row r="170" spans="2:25">
      <c r="B170" s="46"/>
      <c r="C170" s="46"/>
      <c r="D170" s="46"/>
      <c r="F170" s="46"/>
      <c r="H170" s="46"/>
      <c r="I170" s="46"/>
      <c r="J170" s="46"/>
      <c r="M170" s="46"/>
      <c r="O170" s="46"/>
      <c r="P170" s="46"/>
      <c r="X170" s="46"/>
      <c r="Y170" s="46"/>
    </row>
    <row r="171" spans="2:25">
      <c r="B171" s="46"/>
      <c r="C171" s="46"/>
      <c r="D171" s="46"/>
      <c r="F171" s="46"/>
      <c r="H171" s="46"/>
      <c r="I171" s="46"/>
      <c r="J171" s="46"/>
      <c r="M171" s="46"/>
      <c r="O171" s="46"/>
      <c r="P171" s="46"/>
      <c r="X171" s="46"/>
      <c r="Y171" s="46"/>
    </row>
    <row r="172" spans="2:25">
      <c r="B172" s="46"/>
      <c r="C172" s="46"/>
      <c r="D172" s="46"/>
      <c r="F172" s="46"/>
      <c r="H172" s="46"/>
      <c r="I172" s="46"/>
      <c r="J172" s="46"/>
      <c r="M172" s="46"/>
      <c r="O172" s="46"/>
      <c r="P172" s="46"/>
      <c r="X172" s="46"/>
      <c r="Y172" s="46"/>
    </row>
    <row r="173" spans="2:25">
      <c r="B173" s="46"/>
      <c r="C173" s="46"/>
      <c r="D173" s="46"/>
      <c r="F173" s="46"/>
      <c r="H173" s="46"/>
      <c r="I173" s="46"/>
      <c r="J173" s="46"/>
      <c r="M173" s="46"/>
      <c r="O173" s="46"/>
      <c r="P173" s="46"/>
      <c r="X173" s="46"/>
      <c r="Y173" s="46"/>
    </row>
    <row r="174" spans="2:25">
      <c r="B174" s="46"/>
      <c r="C174" s="46"/>
      <c r="D174" s="46"/>
      <c r="F174" s="46"/>
      <c r="H174" s="46"/>
      <c r="I174" s="46"/>
      <c r="J174" s="46"/>
      <c r="M174" s="46"/>
      <c r="O174" s="46"/>
      <c r="P174" s="46"/>
      <c r="X174" s="46"/>
      <c r="Y174" s="46"/>
    </row>
    <row r="175" spans="2:25">
      <c r="B175" s="46"/>
      <c r="C175" s="46"/>
      <c r="D175" s="46"/>
      <c r="F175" s="46"/>
      <c r="H175" s="46"/>
      <c r="I175" s="46"/>
      <c r="J175" s="46"/>
      <c r="M175" s="46"/>
      <c r="O175" s="46"/>
      <c r="P175" s="46"/>
      <c r="X175" s="46"/>
      <c r="Y175" s="46"/>
    </row>
    <row r="176" spans="2:25">
      <c r="B176" s="46"/>
      <c r="C176" s="46"/>
      <c r="D176" s="46"/>
      <c r="F176" s="46"/>
      <c r="H176" s="46"/>
      <c r="I176" s="46"/>
      <c r="J176" s="46"/>
      <c r="M176" s="46"/>
      <c r="O176" s="46"/>
      <c r="P176" s="46"/>
      <c r="X176" s="46"/>
      <c r="Y176" s="46"/>
    </row>
    <row r="177" spans="2:25">
      <c r="B177" s="46"/>
      <c r="C177" s="46"/>
      <c r="D177" s="46"/>
      <c r="F177" s="46"/>
      <c r="H177" s="46"/>
      <c r="I177" s="46"/>
      <c r="J177" s="46"/>
      <c r="M177" s="46"/>
      <c r="O177" s="46"/>
      <c r="P177" s="46"/>
      <c r="X177" s="46"/>
      <c r="Y177" s="46"/>
    </row>
    <row r="178" spans="2:25">
      <c r="B178" s="46"/>
      <c r="C178" s="46"/>
      <c r="D178" s="46"/>
      <c r="F178" s="46"/>
      <c r="H178" s="46"/>
      <c r="I178" s="46"/>
      <c r="J178" s="46"/>
      <c r="M178" s="46"/>
      <c r="O178" s="46"/>
      <c r="P178" s="46"/>
      <c r="X178" s="46"/>
      <c r="Y178" s="46"/>
    </row>
    <row r="179" spans="2:25">
      <c r="B179" s="46"/>
      <c r="C179" s="46"/>
      <c r="D179" s="46"/>
      <c r="F179" s="46"/>
      <c r="H179" s="46"/>
      <c r="I179" s="46"/>
      <c r="J179" s="46"/>
      <c r="M179" s="46"/>
      <c r="O179" s="46"/>
      <c r="P179" s="46"/>
      <c r="X179" s="46"/>
      <c r="Y179" s="46"/>
    </row>
    <row r="180" spans="2:25">
      <c r="B180" s="46"/>
      <c r="C180" s="46"/>
      <c r="D180" s="46"/>
      <c r="F180" s="46"/>
      <c r="H180" s="46"/>
      <c r="I180" s="46"/>
      <c r="J180" s="46"/>
      <c r="M180" s="46"/>
      <c r="O180" s="46"/>
      <c r="P180" s="46"/>
      <c r="X180" s="46"/>
      <c r="Y180" s="46"/>
    </row>
    <row r="181" spans="2:25">
      <c r="B181" s="46"/>
      <c r="C181" s="46"/>
      <c r="D181" s="46"/>
      <c r="F181" s="46"/>
      <c r="H181" s="46"/>
      <c r="I181" s="46"/>
      <c r="J181" s="46"/>
      <c r="M181" s="46"/>
      <c r="O181" s="46"/>
      <c r="P181" s="46"/>
      <c r="X181" s="46"/>
      <c r="Y181" s="46"/>
    </row>
    <row r="182" spans="2:25">
      <c r="B182" s="46"/>
      <c r="C182" s="46"/>
      <c r="D182" s="46"/>
      <c r="F182" s="46"/>
      <c r="H182" s="46"/>
      <c r="I182" s="46"/>
      <c r="J182" s="46"/>
      <c r="M182" s="46"/>
      <c r="O182" s="46"/>
      <c r="P182" s="46"/>
      <c r="X182" s="46"/>
      <c r="Y182" s="46"/>
    </row>
    <row r="183" spans="2:25">
      <c r="B183" s="46"/>
      <c r="C183" s="46"/>
      <c r="D183" s="46"/>
      <c r="F183" s="46"/>
      <c r="H183" s="46"/>
      <c r="I183" s="46"/>
      <c r="J183" s="46"/>
      <c r="M183" s="46"/>
      <c r="O183" s="46"/>
      <c r="P183" s="46"/>
      <c r="X183" s="46"/>
      <c r="Y183" s="46"/>
    </row>
    <row r="184" spans="2:25">
      <c r="B184" s="46"/>
      <c r="C184" s="46"/>
      <c r="D184" s="46"/>
      <c r="F184" s="46"/>
      <c r="H184" s="46"/>
      <c r="I184" s="46"/>
      <c r="J184" s="46"/>
      <c r="M184" s="46"/>
      <c r="O184" s="46"/>
      <c r="P184" s="46"/>
      <c r="X184" s="46"/>
      <c r="Y184" s="46"/>
    </row>
  </sheetData>
  <sheetProtection formatCells="0" formatColumns="0" formatRows="0"/>
  <mergeCells count="38">
    <mergeCell ref="W9:W10"/>
    <mergeCell ref="X9:X10"/>
    <mergeCell ref="Y9:Y10"/>
    <mergeCell ref="J5:K6"/>
    <mergeCell ref="R5:S6"/>
    <mergeCell ref="L5:N6"/>
    <mergeCell ref="R9:R10"/>
    <mergeCell ref="S9:S10"/>
    <mergeCell ref="T9:T10"/>
    <mergeCell ref="U9:U10"/>
    <mergeCell ref="V9:V10"/>
    <mergeCell ref="M9:M10"/>
    <mergeCell ref="N9:N10"/>
    <mergeCell ref="O9:O10"/>
    <mergeCell ref="P9:P10"/>
    <mergeCell ref="Q9:Q10"/>
    <mergeCell ref="O8:P8"/>
    <mergeCell ref="Q8:T8"/>
    <mergeCell ref="U8:W8"/>
    <mergeCell ref="X8:Y8"/>
    <mergeCell ref="A9:A10"/>
    <mergeCell ref="B9:B10"/>
    <mergeCell ref="C9:C10"/>
    <mergeCell ref="D9:D10"/>
    <mergeCell ref="E9:E10"/>
    <mergeCell ref="F9:F10"/>
    <mergeCell ref="G9:G10"/>
    <mergeCell ref="H9:H10"/>
    <mergeCell ref="I9:I10"/>
    <mergeCell ref="J9:J10"/>
    <mergeCell ref="K9:K10"/>
    <mergeCell ref="L9:L10"/>
    <mergeCell ref="A2:D2"/>
    <mergeCell ref="J4:N4"/>
    <mergeCell ref="A8:D8"/>
    <mergeCell ref="E8:G8"/>
    <mergeCell ref="H8:J8"/>
    <mergeCell ref="K8:N8"/>
  </mergeCells>
  <dataValidations count="4">
    <dataValidation allowBlank="1" showErrorMessage="1" sqref="B4" xr:uid="{00000000-0002-0000-0100-000000000000}"/>
    <dataValidation type="list" allowBlank="1" showInputMessage="1" showErrorMessage="1" prompt="Seleccione" sqref="E11:E115" xr:uid="{00000000-0002-0000-0100-000001000000}">
      <formula1>"Seleccione, Implementado, Planificado, Probable, Improbable"</formula1>
    </dataValidation>
    <dataValidation type="list" allowBlank="1" showInputMessage="1" showErrorMessage="1" prompt="Seleccione" sqref="K11:K115" xr:uid="{00000000-0002-0000-0100-000002000000}">
      <formula1>"Seleccione, Carbón, Diesel, Aceite combustible, Queroseno, GLP, Gas natural, Madera deforestada, Madera reforestada, Otros"</formula1>
    </dataValidation>
    <dataValidation type="list" allowBlank="1" showInputMessage="1" showErrorMessage="1" prompt="Seleccione" sqref="G11:G115" xr:uid="{00000000-0002-0000-0100-000003000000}">
      <formula1>"Seleccione, Esperado, Medido"</formula1>
    </dataValidation>
  </dataValidations>
  <pageMargins left="0.196850393700787" right="0.196850393700787" top="0.39370078740157499" bottom="0.39370078740157499" header="0.23622047244094499" footer="0.23622047244094499"/>
  <pageSetup paperSize="9" scale="27" orientation="landscape"/>
  <headerFooter>
    <oddFooter>&amp;CPage &amp;P of &amp;N</oddFooter>
  </headerFooter>
  <colBreaks count="1" manualBreakCount="1">
    <brk id="25" max="11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109"/>
  <sheetViews>
    <sheetView showGridLines="0" showRowColHeaders="0" zoomScale="85" zoomScaleNormal="85" workbookViewId="0">
      <pane ySplit="9" topLeftCell="A20" activePane="bottomLeft" state="frozen"/>
      <selection pane="bottomLeft" activeCell="C33" sqref="C33"/>
    </sheetView>
  </sheetViews>
  <sheetFormatPr defaultColWidth="8.54296875" defaultRowHeight="14.5"/>
  <cols>
    <col min="1" max="1" width="2" style="6" customWidth="1"/>
    <col min="2" max="2" width="30" style="7" customWidth="1"/>
    <col min="3" max="3" width="87.54296875" style="6" customWidth="1"/>
    <col min="4" max="4" width="31" style="6" customWidth="1"/>
    <col min="5" max="5" width="3.81640625" style="6" customWidth="1"/>
    <col min="6" max="16384" width="8.54296875" style="6"/>
  </cols>
  <sheetData>
    <row r="1" spans="2:26" s="1" customFormat="1" ht="18.649999999999999" customHeight="1">
      <c r="B1" s="347" t="s">
        <v>66</v>
      </c>
      <c r="C1" s="347"/>
    </row>
    <row r="2" spans="2:26" s="1" customFormat="1" ht="61.5" customHeight="1">
      <c r="B2" s="348" t="s">
        <v>134</v>
      </c>
      <c r="C2" s="348"/>
      <c r="D2" s="348"/>
      <c r="E2" s="10"/>
      <c r="F2" s="10"/>
      <c r="G2" s="10"/>
      <c r="H2" s="10"/>
      <c r="I2" s="10"/>
    </row>
    <row r="3" spans="2:26" s="2" customFormat="1" ht="12">
      <c r="C3" s="12"/>
      <c r="D3" s="12"/>
      <c r="E3" s="14"/>
      <c r="G3" s="12"/>
      <c r="N3" s="27"/>
      <c r="Y3" s="14"/>
      <c r="Z3" s="14"/>
    </row>
    <row r="4" spans="2:26" s="2" customFormat="1" ht="12">
      <c r="C4" s="12"/>
      <c r="D4" s="12"/>
      <c r="E4" s="14"/>
      <c r="G4" s="12"/>
      <c r="N4" s="27"/>
      <c r="Y4" s="14"/>
      <c r="Z4" s="14"/>
    </row>
    <row r="5" spans="2:26" s="2" customFormat="1" ht="12">
      <c r="C5" s="12"/>
      <c r="D5" s="12"/>
      <c r="E5" s="14"/>
      <c r="G5" s="12"/>
      <c r="N5" s="27"/>
      <c r="Y5" s="14"/>
      <c r="Z5" s="14"/>
    </row>
    <row r="6" spans="2:26" s="2" customFormat="1" ht="12">
      <c r="C6" s="12"/>
      <c r="D6" s="12"/>
      <c r="E6" s="14"/>
      <c r="G6" s="12"/>
      <c r="N6" s="27"/>
      <c r="Y6" s="14"/>
      <c r="Z6" s="14"/>
    </row>
    <row r="7" spans="2:26" ht="21" customHeight="1">
      <c r="B7" s="28" t="s">
        <v>135</v>
      </c>
      <c r="C7" s="29" t="str">
        <f>IF('1. Monitoreo de RECP'!B5="","",'1. Monitoreo de RECP'!B5)</f>
        <v/>
      </c>
      <c r="D7" s="30"/>
    </row>
    <row r="8" spans="2:26" ht="8.15" customHeight="1">
      <c r="B8" s="31"/>
      <c r="C8" s="31"/>
      <c r="D8" s="31"/>
    </row>
    <row r="9" spans="2:26" ht="21" customHeight="1">
      <c r="B9" s="32" t="s">
        <v>136</v>
      </c>
      <c r="C9" s="33" t="s">
        <v>137</v>
      </c>
      <c r="D9" s="34" t="s">
        <v>138</v>
      </c>
    </row>
    <row r="10" spans="2:26" ht="16" customHeight="1">
      <c r="B10" s="35" t="str">
        <f>IF('1. Monitoreo de RECP'!A16="","",'1. Monitoreo de RECP'!A16)</f>
        <v/>
      </c>
      <c r="C10" s="36" t="str">
        <f>IF('1. Monitoreo de RECP'!D16="","",'1. Monitoreo de RECP'!D16)</f>
        <v/>
      </c>
      <c r="D10" s="37" t="str">
        <f>IF('1. Monitoreo de RECP'!E16="please select","",'1. Monitoreo de RECP'!E16)</f>
        <v>Seleccione</v>
      </c>
    </row>
    <row r="11" spans="2:26" ht="16" customHeight="1">
      <c r="B11" s="35" t="str">
        <f>IF('1. Monitoreo de RECP'!A17="","",'1. Monitoreo de RECP'!A17)</f>
        <v/>
      </c>
      <c r="C11" s="36" t="str">
        <f>IF('1. Monitoreo de RECP'!D17="","",'1. Monitoreo de RECP'!D17)</f>
        <v/>
      </c>
      <c r="D11" s="37" t="str">
        <f>IF('1. Monitoreo de RECP'!E17="please select","",'1. Monitoreo de RECP'!E17)</f>
        <v>Seleccione</v>
      </c>
    </row>
    <row r="12" spans="2:26" ht="16" customHeight="1">
      <c r="B12" s="35" t="str">
        <f>IF('1. Monitoreo de RECP'!A18="","",'1. Monitoreo de RECP'!A18)</f>
        <v/>
      </c>
      <c r="C12" s="36" t="str">
        <f>IF('1. Monitoreo de RECP'!D18="","",'1. Monitoreo de RECP'!D18)</f>
        <v/>
      </c>
      <c r="D12" s="37" t="str">
        <f>IF('1. Monitoreo de RECP'!E18="please select","",'1. Monitoreo de RECP'!E18)</f>
        <v>Seleccione</v>
      </c>
    </row>
    <row r="13" spans="2:26" ht="16" customHeight="1">
      <c r="B13" s="35" t="str">
        <f>IF('1. Monitoreo de RECP'!A19="","",'1. Monitoreo de RECP'!A19)</f>
        <v/>
      </c>
      <c r="C13" s="36" t="str">
        <f>IF('1. Monitoreo de RECP'!D19="","",'1. Monitoreo de RECP'!D19)</f>
        <v/>
      </c>
      <c r="D13" s="37" t="str">
        <f>IF('1. Monitoreo de RECP'!E19="please select","",'1. Monitoreo de RECP'!E19)</f>
        <v>Seleccione</v>
      </c>
    </row>
    <row r="14" spans="2:26" ht="16" customHeight="1">
      <c r="B14" s="35" t="str">
        <f>IF('1. Monitoreo de RECP'!A20="","",'1. Monitoreo de RECP'!A20)</f>
        <v/>
      </c>
      <c r="C14" s="36" t="str">
        <f>IF('1. Monitoreo de RECP'!D20="","",'1. Monitoreo de RECP'!D20)</f>
        <v/>
      </c>
      <c r="D14" s="37" t="str">
        <f>IF('1. Monitoreo de RECP'!E20="please select","",'1. Monitoreo de RECP'!E20)</f>
        <v>Seleccione</v>
      </c>
    </row>
    <row r="15" spans="2:26" ht="16" customHeight="1">
      <c r="B15" s="35" t="str">
        <f>IF('1. Monitoreo de RECP'!A21="","",'1. Monitoreo de RECP'!A21)</f>
        <v/>
      </c>
      <c r="C15" s="36" t="str">
        <f>IF('1. Monitoreo de RECP'!D21="","",'1. Monitoreo de RECP'!D21)</f>
        <v/>
      </c>
      <c r="D15" s="37" t="str">
        <f>IF('1. Monitoreo de RECP'!E21="please select","",'1. Monitoreo de RECP'!E21)</f>
        <v>Seleccione</v>
      </c>
    </row>
    <row r="16" spans="2:26" ht="16" customHeight="1">
      <c r="B16" s="35" t="str">
        <f>IF('1. Monitoreo de RECP'!A22="","",'1. Monitoreo de RECP'!A22)</f>
        <v/>
      </c>
      <c r="C16" s="36" t="str">
        <f>IF('1. Monitoreo de RECP'!D22="","",'1. Monitoreo de RECP'!D22)</f>
        <v/>
      </c>
      <c r="D16" s="37" t="str">
        <f>IF('1. Monitoreo de RECP'!E22="please select","",'1. Monitoreo de RECP'!E22)</f>
        <v>Seleccione</v>
      </c>
    </row>
    <row r="17" spans="2:4" ht="16" customHeight="1">
      <c r="B17" s="35" t="str">
        <f>IF('1. Monitoreo de RECP'!A23="","",'1. Monitoreo de RECP'!A23)</f>
        <v/>
      </c>
      <c r="C17" s="36" t="str">
        <f>IF('1. Monitoreo de RECP'!D23="","",'1. Monitoreo de RECP'!D23)</f>
        <v/>
      </c>
      <c r="D17" s="37" t="str">
        <f>IF('1. Monitoreo de RECP'!E23="please select","",'1. Monitoreo de RECP'!E23)</f>
        <v>Seleccione</v>
      </c>
    </row>
    <row r="18" spans="2:4" ht="16" customHeight="1">
      <c r="B18" s="35" t="str">
        <f>IF('1. Monitoreo de RECP'!A24="","",'1. Monitoreo de RECP'!A24)</f>
        <v/>
      </c>
      <c r="C18" s="36" t="str">
        <f>IF('1. Monitoreo de RECP'!D24="","",'1. Monitoreo de RECP'!D24)</f>
        <v/>
      </c>
      <c r="D18" s="37" t="str">
        <f>IF('1. Monitoreo de RECP'!E24="please select","",'1. Monitoreo de RECP'!E24)</f>
        <v>Seleccione</v>
      </c>
    </row>
    <row r="19" spans="2:4" ht="16" customHeight="1">
      <c r="B19" s="35" t="str">
        <f>IF('1. Monitoreo de RECP'!A25="","",'1. Monitoreo de RECP'!A25)</f>
        <v/>
      </c>
      <c r="C19" s="36" t="str">
        <f>IF('1. Monitoreo de RECP'!D25="","",'1. Monitoreo de RECP'!D25)</f>
        <v/>
      </c>
      <c r="D19" s="37" t="str">
        <f>IF('1. Monitoreo de RECP'!E25="please select","",'1. Monitoreo de RECP'!E25)</f>
        <v>Seleccione</v>
      </c>
    </row>
    <row r="20" spans="2:4" ht="16" customHeight="1">
      <c r="B20" s="35" t="str">
        <f>IF('1. Monitoreo de RECP'!A26="","",'1. Monitoreo de RECP'!A26)</f>
        <v/>
      </c>
      <c r="C20" s="36" t="str">
        <f>IF('1. Monitoreo de RECP'!D26="","",'1. Monitoreo de RECP'!D26)</f>
        <v/>
      </c>
      <c r="D20" s="37" t="str">
        <f>IF('1. Monitoreo de RECP'!E26="please select","",'1. Monitoreo de RECP'!E26)</f>
        <v>Seleccione</v>
      </c>
    </row>
    <row r="21" spans="2:4" ht="16" customHeight="1">
      <c r="B21" s="35" t="str">
        <f>IF('1. Monitoreo de RECP'!A27="","",'1. Monitoreo de RECP'!A27)</f>
        <v/>
      </c>
      <c r="C21" s="36" t="str">
        <f>IF('1. Monitoreo de RECP'!D27="","",'1. Monitoreo de RECP'!D27)</f>
        <v/>
      </c>
      <c r="D21" s="37" t="str">
        <f>IF('1. Monitoreo de RECP'!E27="please select","",'1. Monitoreo de RECP'!E27)</f>
        <v>Seleccione</v>
      </c>
    </row>
    <row r="22" spans="2:4" ht="16" customHeight="1">
      <c r="B22" s="35" t="str">
        <f>IF('1. Monitoreo de RECP'!A28="","",'1. Monitoreo de RECP'!A28)</f>
        <v/>
      </c>
      <c r="C22" s="36" t="str">
        <f>IF('1. Monitoreo de RECP'!D28="","",'1. Monitoreo de RECP'!D28)</f>
        <v/>
      </c>
      <c r="D22" s="37" t="str">
        <f>IF('1. Monitoreo de RECP'!E28="please select","",'1. Monitoreo de RECP'!E28)</f>
        <v>Seleccione</v>
      </c>
    </row>
    <row r="23" spans="2:4" ht="16" customHeight="1">
      <c r="B23" s="35" t="str">
        <f>IF('1. Monitoreo de RECP'!A29="","",'1. Monitoreo de RECP'!A29)</f>
        <v/>
      </c>
      <c r="C23" s="36" t="str">
        <f>IF('1. Monitoreo de RECP'!D29="","",'1. Monitoreo de RECP'!D29)</f>
        <v/>
      </c>
      <c r="D23" s="37" t="str">
        <f>IF('1. Monitoreo de RECP'!E29="please select","",'1. Monitoreo de RECP'!E29)</f>
        <v>Seleccione</v>
      </c>
    </row>
    <row r="24" spans="2:4" ht="16" customHeight="1">
      <c r="B24" s="35" t="str">
        <f>IF('1. Monitoreo de RECP'!A30="","",'1. Monitoreo de RECP'!A30)</f>
        <v/>
      </c>
      <c r="C24" s="36" t="str">
        <f>IF('1. Monitoreo de RECP'!D30="","",'1. Monitoreo de RECP'!D30)</f>
        <v/>
      </c>
      <c r="D24" s="37" t="str">
        <f>IF('1. Monitoreo de RECP'!E30="please select","",'1. Monitoreo de RECP'!E30)</f>
        <v>Seleccione</v>
      </c>
    </row>
    <row r="25" spans="2:4" ht="16" customHeight="1">
      <c r="B25" s="35" t="str">
        <f>IF('1. Monitoreo de RECP'!A31="","",'1. Monitoreo de RECP'!A31)</f>
        <v/>
      </c>
      <c r="C25" s="36" t="str">
        <f>IF('1. Monitoreo de RECP'!D31="","",'1. Monitoreo de RECP'!D31)</f>
        <v/>
      </c>
      <c r="D25" s="37" t="str">
        <f>IF('1. Monitoreo de RECP'!E31="please select","",'1. Monitoreo de RECP'!E31)</f>
        <v>Seleccione</v>
      </c>
    </row>
    <row r="26" spans="2:4" ht="16" customHeight="1">
      <c r="B26" s="35" t="str">
        <f>IF('1. Monitoreo de RECP'!A32="","",'1. Monitoreo de RECP'!A32)</f>
        <v/>
      </c>
      <c r="C26" s="36" t="str">
        <f>IF('1. Monitoreo de RECP'!D32="","",'1. Monitoreo de RECP'!D32)</f>
        <v/>
      </c>
      <c r="D26" s="37" t="str">
        <f>IF('1. Monitoreo de RECP'!E32="please select","",'1. Monitoreo de RECP'!E32)</f>
        <v>Seleccione</v>
      </c>
    </row>
    <row r="27" spans="2:4" ht="16" customHeight="1">
      <c r="B27" s="35" t="str">
        <f>IF('1. Monitoreo de RECP'!A33="","",'1. Monitoreo de RECP'!A33)</f>
        <v/>
      </c>
      <c r="C27" s="36" t="str">
        <f>IF('1. Monitoreo de RECP'!D33="","",'1. Monitoreo de RECP'!D33)</f>
        <v/>
      </c>
      <c r="D27" s="37" t="str">
        <f>IF('1. Monitoreo de RECP'!E33="please select","",'1. Monitoreo de RECP'!E33)</f>
        <v>Seleccione</v>
      </c>
    </row>
    <row r="28" spans="2:4" ht="16" customHeight="1">
      <c r="B28" s="35" t="str">
        <f>IF('1. Monitoreo de RECP'!A34="","",'1. Monitoreo de RECP'!A34)</f>
        <v/>
      </c>
      <c r="C28" s="36" t="str">
        <f>IF('1. Monitoreo de RECP'!D34="","",'1. Monitoreo de RECP'!D34)</f>
        <v/>
      </c>
      <c r="D28" s="37" t="str">
        <f>IF('1. Monitoreo de RECP'!E34="please select","",'1. Monitoreo de RECP'!E34)</f>
        <v>Seleccione</v>
      </c>
    </row>
    <row r="29" spans="2:4" ht="16" customHeight="1">
      <c r="B29" s="35" t="str">
        <f>IF('1. Monitoreo de RECP'!A35="","",'1. Monitoreo de RECP'!A35)</f>
        <v/>
      </c>
      <c r="C29" s="36" t="str">
        <f>IF('1. Monitoreo de RECP'!D35="","",'1. Monitoreo de RECP'!D35)</f>
        <v/>
      </c>
      <c r="D29" s="37" t="str">
        <f>IF('1. Monitoreo de RECP'!E35="please select","",'1. Monitoreo de RECP'!E35)</f>
        <v>Seleccione</v>
      </c>
    </row>
    <row r="30" spans="2:4" ht="16" customHeight="1">
      <c r="B30" s="35" t="str">
        <f>IF('1. Monitoreo de RECP'!A36="","",'1. Monitoreo de RECP'!A36)</f>
        <v/>
      </c>
      <c r="C30" s="36" t="str">
        <f>IF('1. Monitoreo de RECP'!D36="","",'1. Monitoreo de RECP'!D36)</f>
        <v/>
      </c>
      <c r="D30" s="37" t="str">
        <f>IF('1. Monitoreo de RECP'!E36="please select","",'1. Monitoreo de RECP'!E36)</f>
        <v>Seleccione</v>
      </c>
    </row>
    <row r="31" spans="2:4" ht="16" customHeight="1">
      <c r="B31" s="35" t="str">
        <f>IF('1. Monitoreo de RECP'!A37="","",'1. Monitoreo de RECP'!A37)</f>
        <v/>
      </c>
      <c r="C31" s="36" t="str">
        <f>IF('1. Monitoreo de RECP'!D37="","",'1. Monitoreo de RECP'!D37)</f>
        <v/>
      </c>
      <c r="D31" s="37" t="str">
        <f>IF('1. Monitoreo de RECP'!E37="please select","",'1. Monitoreo de RECP'!E37)</f>
        <v>Seleccione</v>
      </c>
    </row>
    <row r="32" spans="2:4" ht="16" customHeight="1">
      <c r="B32" s="35" t="str">
        <f>IF('1. Monitoreo de RECP'!A38="","",'1. Monitoreo de RECP'!A38)</f>
        <v/>
      </c>
      <c r="C32" s="36" t="str">
        <f>IF('1. Monitoreo de RECP'!D38="","",'1. Monitoreo de RECP'!D38)</f>
        <v/>
      </c>
      <c r="D32" s="37" t="str">
        <f>IF('1. Monitoreo de RECP'!E38="please select","",'1. Monitoreo de RECP'!E38)</f>
        <v>Seleccione</v>
      </c>
    </row>
    <row r="33" spans="2:4" ht="16" customHeight="1">
      <c r="B33" s="35" t="str">
        <f>IF('1. Monitoreo de RECP'!A39="","",'1. Monitoreo de RECP'!A39)</f>
        <v/>
      </c>
      <c r="C33" s="36" t="str">
        <f>IF('1. Monitoreo de RECP'!D39="","",'1. Monitoreo de RECP'!D39)</f>
        <v/>
      </c>
      <c r="D33" s="37" t="str">
        <f>IF('1. Monitoreo de RECP'!E39="please select","",'1. Monitoreo de RECP'!E39)</f>
        <v>Seleccione</v>
      </c>
    </row>
    <row r="34" spans="2:4" ht="16" customHeight="1">
      <c r="B34" s="35" t="str">
        <f>IF('1. Monitoreo de RECP'!A40="","",'1. Monitoreo de RECP'!A40)</f>
        <v/>
      </c>
      <c r="C34" s="36" t="str">
        <f>IF('1. Monitoreo de RECP'!D40="","",'1. Monitoreo de RECP'!D40)</f>
        <v/>
      </c>
      <c r="D34" s="37" t="str">
        <f>IF('1. Monitoreo de RECP'!E40="please select","",'1. Monitoreo de RECP'!E40)</f>
        <v>Seleccione</v>
      </c>
    </row>
    <row r="35" spans="2:4" ht="16" customHeight="1">
      <c r="B35" s="35" t="str">
        <f>IF('1. Monitoreo de RECP'!A41="","",'1. Monitoreo de RECP'!A41)</f>
        <v/>
      </c>
      <c r="C35" s="36" t="str">
        <f>IF('1. Monitoreo de RECP'!D41="","",'1. Monitoreo de RECP'!D41)</f>
        <v/>
      </c>
      <c r="D35" s="37" t="str">
        <f>IF('1. Monitoreo de RECP'!E41="please select","",'1. Monitoreo de RECP'!E41)</f>
        <v>Seleccione</v>
      </c>
    </row>
    <row r="36" spans="2:4" ht="16" customHeight="1">
      <c r="B36" s="35" t="str">
        <f>IF('1. Monitoreo de RECP'!A42="","",'1. Monitoreo de RECP'!A42)</f>
        <v/>
      </c>
      <c r="C36" s="36" t="str">
        <f>IF('1. Monitoreo de RECP'!D42="","",'1. Monitoreo de RECP'!D42)</f>
        <v/>
      </c>
      <c r="D36" s="37" t="str">
        <f>IF('1. Monitoreo de RECP'!E42="please select","",'1. Monitoreo de RECP'!E42)</f>
        <v>Seleccione</v>
      </c>
    </row>
    <row r="37" spans="2:4" ht="16" customHeight="1">
      <c r="B37" s="35" t="str">
        <f>IF('1. Monitoreo de RECP'!A43="","",'1. Monitoreo de RECP'!A43)</f>
        <v/>
      </c>
      <c r="C37" s="36" t="str">
        <f>IF('1. Monitoreo de RECP'!D43="","",'1. Monitoreo de RECP'!D43)</f>
        <v/>
      </c>
      <c r="D37" s="37" t="str">
        <f>IF('1. Monitoreo de RECP'!E43="please select","",'1. Monitoreo de RECP'!E43)</f>
        <v>Seleccione</v>
      </c>
    </row>
    <row r="38" spans="2:4" ht="16" customHeight="1">
      <c r="B38" s="35" t="str">
        <f>IF('1. Monitoreo de RECP'!A44="","",'1. Monitoreo de RECP'!A44)</f>
        <v/>
      </c>
      <c r="C38" s="36" t="str">
        <f>IF('1. Monitoreo de RECP'!D44="","",'1. Monitoreo de RECP'!D44)</f>
        <v/>
      </c>
      <c r="D38" s="37" t="str">
        <f>IF('1. Monitoreo de RECP'!E44="please select","",'1. Monitoreo de RECP'!E44)</f>
        <v>Seleccione</v>
      </c>
    </row>
    <row r="39" spans="2:4" ht="16" customHeight="1">
      <c r="B39" s="35" t="str">
        <f>IF('1. Monitoreo de RECP'!A45="","",'1. Monitoreo de RECP'!A45)</f>
        <v/>
      </c>
      <c r="C39" s="36" t="str">
        <f>IF('1. Monitoreo de RECP'!D45="","",'1. Monitoreo de RECP'!D45)</f>
        <v/>
      </c>
      <c r="D39" s="37" t="str">
        <f>IF('1. Monitoreo de RECP'!E45="please select","",'1. Monitoreo de RECP'!E45)</f>
        <v>Seleccione</v>
      </c>
    </row>
    <row r="40" spans="2:4" ht="16" customHeight="1">
      <c r="B40" s="35" t="str">
        <f>IF('1. Monitoreo de RECP'!A46="","",'1. Monitoreo de RECP'!A46)</f>
        <v/>
      </c>
      <c r="C40" s="36" t="str">
        <f>IF('1. Monitoreo de RECP'!D46="","",'1. Monitoreo de RECP'!D46)</f>
        <v/>
      </c>
      <c r="D40" s="37" t="str">
        <f>IF('1. Monitoreo de RECP'!E46="please select","",'1. Monitoreo de RECP'!E46)</f>
        <v>Seleccione</v>
      </c>
    </row>
    <row r="41" spans="2:4" ht="16" customHeight="1">
      <c r="B41" s="35" t="str">
        <f>IF('1. Monitoreo de RECP'!A47="","",'1. Monitoreo de RECP'!A47)</f>
        <v/>
      </c>
      <c r="C41" s="36" t="str">
        <f>IF('1. Monitoreo de RECP'!D47="","",'1. Monitoreo de RECP'!D47)</f>
        <v/>
      </c>
      <c r="D41" s="37" t="str">
        <f>IF('1. Monitoreo de RECP'!E47="please select","",'1. Monitoreo de RECP'!E47)</f>
        <v>Seleccione</v>
      </c>
    </row>
    <row r="42" spans="2:4" ht="16" customHeight="1">
      <c r="B42" s="35" t="str">
        <f>IF('1. Monitoreo de RECP'!A48="","",'1. Monitoreo de RECP'!A48)</f>
        <v/>
      </c>
      <c r="C42" s="36" t="str">
        <f>IF('1. Monitoreo de RECP'!D48="","",'1. Monitoreo de RECP'!D48)</f>
        <v/>
      </c>
      <c r="D42" s="37" t="str">
        <f>IF('1. Monitoreo de RECP'!E48="please select","",'1. Monitoreo de RECP'!E48)</f>
        <v>Seleccione</v>
      </c>
    </row>
    <row r="43" spans="2:4" ht="16" customHeight="1">
      <c r="B43" s="35" t="str">
        <f>IF('1. Monitoreo de RECP'!A49="","",'1. Monitoreo de RECP'!A49)</f>
        <v/>
      </c>
      <c r="C43" s="36" t="str">
        <f>IF('1. Monitoreo de RECP'!D49="","",'1. Monitoreo de RECP'!D49)</f>
        <v/>
      </c>
      <c r="D43" s="37" t="str">
        <f>IF('1. Monitoreo de RECP'!E49="please select","",'1. Monitoreo de RECP'!E49)</f>
        <v>Seleccione</v>
      </c>
    </row>
    <row r="44" spans="2:4" ht="16" customHeight="1">
      <c r="B44" s="35" t="str">
        <f>IF('1. Monitoreo de RECP'!A50="","",'1. Monitoreo de RECP'!A50)</f>
        <v/>
      </c>
      <c r="C44" s="36" t="str">
        <f>IF('1. Monitoreo de RECP'!D50="","",'1. Monitoreo de RECP'!D50)</f>
        <v/>
      </c>
      <c r="D44" s="37" t="str">
        <f>IF('1. Monitoreo de RECP'!E50="please select","",'1. Monitoreo de RECP'!E50)</f>
        <v>Seleccione</v>
      </c>
    </row>
    <row r="45" spans="2:4" ht="16" customHeight="1">
      <c r="B45" s="35" t="str">
        <f>IF('1. Monitoreo de RECP'!A51="","",'1. Monitoreo de RECP'!A51)</f>
        <v/>
      </c>
      <c r="C45" s="36" t="str">
        <f>IF('1. Monitoreo de RECP'!D51="","",'1. Monitoreo de RECP'!D51)</f>
        <v/>
      </c>
      <c r="D45" s="37" t="str">
        <f>IF('1. Monitoreo de RECP'!E51="please select","",'1. Monitoreo de RECP'!E51)</f>
        <v>Seleccione</v>
      </c>
    </row>
    <row r="46" spans="2:4" ht="16" customHeight="1">
      <c r="B46" s="35" t="str">
        <f>IF('1. Monitoreo de RECP'!A52="","",'1. Monitoreo de RECP'!A52)</f>
        <v/>
      </c>
      <c r="C46" s="36" t="str">
        <f>IF('1. Monitoreo de RECP'!D52="","",'1. Monitoreo de RECP'!D52)</f>
        <v/>
      </c>
      <c r="D46" s="37" t="str">
        <f>IF('1. Monitoreo de RECP'!E52="please select","",'1. Monitoreo de RECP'!E52)</f>
        <v>Seleccione</v>
      </c>
    </row>
    <row r="47" spans="2:4" ht="16" customHeight="1">
      <c r="B47" s="35" t="str">
        <f>IF('1. Monitoreo de RECP'!A53="","",'1. Monitoreo de RECP'!A53)</f>
        <v/>
      </c>
      <c r="C47" s="36" t="str">
        <f>IF('1. Monitoreo de RECP'!D53="","",'1. Monitoreo de RECP'!D53)</f>
        <v/>
      </c>
      <c r="D47" s="37" t="str">
        <f>IF('1. Monitoreo de RECP'!E53="please select","",'1. Monitoreo de RECP'!E53)</f>
        <v>Seleccione</v>
      </c>
    </row>
    <row r="48" spans="2:4" ht="16" customHeight="1">
      <c r="B48" s="35" t="str">
        <f>IF('1. Monitoreo de RECP'!A54="","",'1. Monitoreo de RECP'!A54)</f>
        <v/>
      </c>
      <c r="C48" s="36" t="str">
        <f>IF('1. Monitoreo de RECP'!D54="","",'1. Monitoreo de RECP'!D54)</f>
        <v/>
      </c>
      <c r="D48" s="37" t="str">
        <f>IF('1. Monitoreo de RECP'!E54="please select","",'1. Monitoreo de RECP'!E54)</f>
        <v>Seleccione</v>
      </c>
    </row>
    <row r="49" spans="2:4" ht="16" customHeight="1">
      <c r="B49" s="35" t="str">
        <f>IF('1. Monitoreo de RECP'!A55="","",'1. Monitoreo de RECP'!A55)</f>
        <v/>
      </c>
      <c r="C49" s="36" t="str">
        <f>IF('1. Monitoreo de RECP'!D55="","",'1. Monitoreo de RECP'!D55)</f>
        <v/>
      </c>
      <c r="D49" s="37" t="str">
        <f>IF('1. Monitoreo de RECP'!E55="please select","",'1. Monitoreo de RECP'!E55)</f>
        <v>Seleccione</v>
      </c>
    </row>
    <row r="50" spans="2:4" ht="16" customHeight="1">
      <c r="B50" s="35" t="str">
        <f>IF('1. Monitoreo de RECP'!A56="","",'1. Monitoreo de RECP'!A56)</f>
        <v/>
      </c>
      <c r="C50" s="36" t="str">
        <f>IF('1. Monitoreo de RECP'!D56="","",'1. Monitoreo de RECP'!D56)</f>
        <v/>
      </c>
      <c r="D50" s="37" t="str">
        <f>IF('1. Monitoreo de RECP'!E56="please select","",'1. Monitoreo de RECP'!E56)</f>
        <v>Seleccione</v>
      </c>
    </row>
    <row r="51" spans="2:4" ht="16" customHeight="1">
      <c r="B51" s="35" t="str">
        <f>IF('1. Monitoreo de RECP'!A57="","",'1. Monitoreo de RECP'!A57)</f>
        <v/>
      </c>
      <c r="C51" s="36" t="str">
        <f>IF('1. Monitoreo de RECP'!D57="","",'1. Monitoreo de RECP'!D57)</f>
        <v/>
      </c>
      <c r="D51" s="37" t="str">
        <f>IF('1. Monitoreo de RECP'!E57="please select","",'1. Monitoreo de RECP'!E57)</f>
        <v>Seleccione</v>
      </c>
    </row>
    <row r="52" spans="2:4" ht="16" customHeight="1">
      <c r="B52" s="35" t="str">
        <f>IF('1. Monitoreo de RECP'!A58="","",'1. Monitoreo de RECP'!A58)</f>
        <v/>
      </c>
      <c r="C52" s="36" t="str">
        <f>IF('1. Monitoreo de RECP'!D58="","",'1. Monitoreo de RECP'!D58)</f>
        <v/>
      </c>
      <c r="D52" s="37" t="str">
        <f>IF('1. Monitoreo de RECP'!E58="please select","",'1. Monitoreo de RECP'!E58)</f>
        <v>Seleccione</v>
      </c>
    </row>
    <row r="53" spans="2:4" ht="16" customHeight="1">
      <c r="B53" s="35" t="str">
        <f>IF('1. Monitoreo de RECP'!A59="","",'1. Monitoreo de RECP'!A59)</f>
        <v/>
      </c>
      <c r="C53" s="36" t="str">
        <f>IF('1. Monitoreo de RECP'!D59="","",'1. Monitoreo de RECP'!D59)</f>
        <v/>
      </c>
      <c r="D53" s="37" t="str">
        <f>IF('1. Monitoreo de RECP'!E59="please select","",'1. Monitoreo de RECP'!E59)</f>
        <v>Seleccione</v>
      </c>
    </row>
    <row r="54" spans="2:4" ht="16" customHeight="1">
      <c r="B54" s="35" t="str">
        <f>IF('1. Monitoreo de RECP'!A60="","",'1. Monitoreo de RECP'!A60)</f>
        <v/>
      </c>
      <c r="C54" s="36" t="str">
        <f>IF('1. Monitoreo de RECP'!D60="","",'1. Monitoreo de RECP'!D60)</f>
        <v/>
      </c>
      <c r="D54" s="37" t="str">
        <f>IF('1. Monitoreo de RECP'!E60="please select","",'1. Monitoreo de RECP'!E60)</f>
        <v>Seleccione</v>
      </c>
    </row>
    <row r="55" spans="2:4" ht="16" customHeight="1">
      <c r="B55" s="35" t="str">
        <f>IF('1. Monitoreo de RECP'!A61="","",'1. Monitoreo de RECP'!A61)</f>
        <v/>
      </c>
      <c r="C55" s="36" t="str">
        <f>IF('1. Monitoreo de RECP'!D61="","",'1. Monitoreo de RECP'!D61)</f>
        <v/>
      </c>
      <c r="D55" s="37" t="str">
        <f>IF('1. Monitoreo de RECP'!E61="please select","",'1. Monitoreo de RECP'!E61)</f>
        <v>Seleccione</v>
      </c>
    </row>
    <row r="56" spans="2:4" ht="16" customHeight="1">
      <c r="B56" s="35" t="str">
        <f>IF('1. Monitoreo de RECP'!A62="","",'1. Monitoreo de RECP'!A62)</f>
        <v/>
      </c>
      <c r="C56" s="36" t="str">
        <f>IF('1. Monitoreo de RECP'!D62="","",'1. Monitoreo de RECP'!D62)</f>
        <v/>
      </c>
      <c r="D56" s="37" t="str">
        <f>IF('1. Monitoreo de RECP'!E62="please select","",'1. Monitoreo de RECP'!E62)</f>
        <v>Seleccione</v>
      </c>
    </row>
    <row r="57" spans="2:4" ht="16" customHeight="1">
      <c r="B57" s="35" t="str">
        <f>IF('1. Monitoreo de RECP'!A63="","",'1. Monitoreo de RECP'!A63)</f>
        <v/>
      </c>
      <c r="C57" s="36" t="str">
        <f>IF('1. Monitoreo de RECP'!D63="","",'1. Monitoreo de RECP'!D63)</f>
        <v/>
      </c>
      <c r="D57" s="37" t="str">
        <f>IF('1. Monitoreo de RECP'!E63="please select","",'1. Monitoreo de RECP'!E63)</f>
        <v>Seleccione</v>
      </c>
    </row>
    <row r="58" spans="2:4" ht="16" customHeight="1">
      <c r="B58" s="35" t="str">
        <f>IF('1. Monitoreo de RECP'!A64="","",'1. Monitoreo de RECP'!A64)</f>
        <v/>
      </c>
      <c r="C58" s="36" t="str">
        <f>IF('1. Monitoreo de RECP'!D64="","",'1. Monitoreo de RECP'!D64)</f>
        <v/>
      </c>
      <c r="D58" s="37" t="str">
        <f>IF('1. Monitoreo de RECP'!E64="please select","",'1. Monitoreo de RECP'!E64)</f>
        <v>Seleccione</v>
      </c>
    </row>
    <row r="59" spans="2:4" ht="16" customHeight="1">
      <c r="B59" s="35" t="str">
        <f>IF('1. Monitoreo de RECP'!A65="","",'1. Monitoreo de RECP'!A65)</f>
        <v/>
      </c>
      <c r="C59" s="36" t="str">
        <f>IF('1. Monitoreo de RECP'!D65="","",'1. Monitoreo de RECP'!D65)</f>
        <v/>
      </c>
      <c r="D59" s="37" t="str">
        <f>IF('1. Monitoreo de RECP'!E65="please select","",'1. Monitoreo de RECP'!E65)</f>
        <v>Seleccione</v>
      </c>
    </row>
    <row r="60" spans="2:4" ht="16" customHeight="1">
      <c r="B60" s="35" t="str">
        <f>IF('1. Monitoreo de RECP'!A66="","",'1. Monitoreo de RECP'!A66)</f>
        <v/>
      </c>
      <c r="C60" s="36" t="str">
        <f>IF('1. Monitoreo de RECP'!D66="","",'1. Monitoreo de RECP'!D66)</f>
        <v/>
      </c>
      <c r="D60" s="37" t="str">
        <f>IF('1. Monitoreo de RECP'!E66="please select","",'1. Monitoreo de RECP'!E66)</f>
        <v>Seleccione</v>
      </c>
    </row>
    <row r="61" spans="2:4" ht="16" customHeight="1">
      <c r="B61" s="35" t="str">
        <f>IF('1. Monitoreo de RECP'!A67="","",'1. Monitoreo de RECP'!A67)</f>
        <v/>
      </c>
      <c r="C61" s="36" t="str">
        <f>IF('1. Monitoreo de RECP'!D67="","",'1. Monitoreo de RECP'!D67)</f>
        <v/>
      </c>
      <c r="D61" s="37" t="str">
        <f>IF('1. Monitoreo de RECP'!E67="please select","",'1. Monitoreo de RECP'!E67)</f>
        <v>Seleccione</v>
      </c>
    </row>
    <row r="62" spans="2:4" ht="16" customHeight="1">
      <c r="B62" s="35" t="str">
        <f>IF('1. Monitoreo de RECP'!A68="","",'1. Monitoreo de RECP'!A68)</f>
        <v/>
      </c>
      <c r="C62" s="36" t="str">
        <f>IF('1. Monitoreo de RECP'!D68="","",'1. Monitoreo de RECP'!D68)</f>
        <v/>
      </c>
      <c r="D62" s="37" t="str">
        <f>IF('1. Monitoreo de RECP'!E68="please select","",'1. Monitoreo de RECP'!E68)</f>
        <v>Seleccione</v>
      </c>
    </row>
    <row r="63" spans="2:4" ht="16" customHeight="1">
      <c r="B63" s="35" t="str">
        <f>IF('1. Monitoreo de RECP'!A69="","",'1. Monitoreo de RECP'!A69)</f>
        <v/>
      </c>
      <c r="C63" s="36" t="str">
        <f>IF('1. Monitoreo de RECP'!D69="","",'1. Monitoreo de RECP'!D69)</f>
        <v/>
      </c>
      <c r="D63" s="37" t="str">
        <f>IF('1. Monitoreo de RECP'!E69="please select","",'1. Monitoreo de RECP'!E69)</f>
        <v>Seleccione</v>
      </c>
    </row>
    <row r="64" spans="2:4" ht="16" customHeight="1">
      <c r="B64" s="35" t="str">
        <f>IF('1. Monitoreo de RECP'!A70="","",'1. Monitoreo de RECP'!A70)</f>
        <v/>
      </c>
      <c r="C64" s="36" t="str">
        <f>IF('1. Monitoreo de RECP'!D70="","",'1. Monitoreo de RECP'!D70)</f>
        <v/>
      </c>
      <c r="D64" s="37" t="str">
        <f>IF('1. Monitoreo de RECP'!E70="please select","",'1. Monitoreo de RECP'!E70)</f>
        <v>Seleccione</v>
      </c>
    </row>
    <row r="65" spans="2:4" ht="16" customHeight="1">
      <c r="B65" s="35" t="str">
        <f>IF('1. Monitoreo de RECP'!A71="","",'1. Monitoreo de RECP'!A71)</f>
        <v/>
      </c>
      <c r="C65" s="36" t="str">
        <f>IF('1. Monitoreo de RECP'!D71="","",'1. Monitoreo de RECP'!D71)</f>
        <v/>
      </c>
      <c r="D65" s="37" t="str">
        <f>IF('1. Monitoreo de RECP'!E71="please select","",'1. Monitoreo de RECP'!E71)</f>
        <v>Seleccione</v>
      </c>
    </row>
    <row r="66" spans="2:4" ht="16" customHeight="1">
      <c r="B66" s="35" t="str">
        <f>IF('1. Monitoreo de RECP'!A72="","",'1. Monitoreo de RECP'!A72)</f>
        <v/>
      </c>
      <c r="C66" s="36" t="str">
        <f>IF('1. Monitoreo de RECP'!D72="","",'1. Monitoreo de RECP'!D72)</f>
        <v/>
      </c>
      <c r="D66" s="37" t="str">
        <f>IF('1. Monitoreo de RECP'!E72="please select","",'1. Monitoreo de RECP'!E72)</f>
        <v>Seleccione</v>
      </c>
    </row>
    <row r="67" spans="2:4" ht="16" customHeight="1">
      <c r="B67" s="35" t="str">
        <f>IF('1. Monitoreo de RECP'!A73="","",'1. Monitoreo de RECP'!A73)</f>
        <v/>
      </c>
      <c r="C67" s="36" t="str">
        <f>IF('1. Monitoreo de RECP'!D73="","",'1. Monitoreo de RECP'!D73)</f>
        <v/>
      </c>
      <c r="D67" s="37" t="str">
        <f>IF('1. Monitoreo de RECP'!E73="please select","",'1. Monitoreo de RECP'!E73)</f>
        <v>Seleccione</v>
      </c>
    </row>
    <row r="68" spans="2:4" ht="16" customHeight="1">
      <c r="B68" s="35" t="str">
        <f>IF('1. Monitoreo de RECP'!A74="","",'1. Monitoreo de RECP'!A74)</f>
        <v/>
      </c>
      <c r="C68" s="36" t="str">
        <f>IF('1. Monitoreo de RECP'!D74="","",'1. Monitoreo de RECP'!D74)</f>
        <v/>
      </c>
      <c r="D68" s="37" t="str">
        <f>IF('1. Monitoreo de RECP'!E74="please select","",'1. Monitoreo de RECP'!E74)</f>
        <v>Seleccione</v>
      </c>
    </row>
    <row r="69" spans="2:4" ht="16" customHeight="1">
      <c r="B69" s="35" t="str">
        <f>IF('1. Monitoreo de RECP'!A75="","",'1. Monitoreo de RECP'!A75)</f>
        <v/>
      </c>
      <c r="C69" s="36" t="str">
        <f>IF('1. Monitoreo de RECP'!D75="","",'1. Monitoreo de RECP'!D75)</f>
        <v/>
      </c>
      <c r="D69" s="37" t="str">
        <f>IF('1. Monitoreo de RECP'!E75="please select","",'1. Monitoreo de RECP'!E75)</f>
        <v>Seleccione</v>
      </c>
    </row>
    <row r="70" spans="2:4" ht="16" customHeight="1">
      <c r="B70" s="35" t="str">
        <f>IF('1. Monitoreo de RECP'!A76="","",'1. Monitoreo de RECP'!A76)</f>
        <v/>
      </c>
      <c r="C70" s="36" t="str">
        <f>IF('1. Monitoreo de RECP'!D76="","",'1. Monitoreo de RECP'!D76)</f>
        <v/>
      </c>
      <c r="D70" s="37" t="str">
        <f>IF('1. Monitoreo de RECP'!E76="please select","",'1. Monitoreo de RECP'!E76)</f>
        <v>Seleccione</v>
      </c>
    </row>
    <row r="71" spans="2:4" ht="16" customHeight="1">
      <c r="B71" s="35" t="str">
        <f>IF('1. Monitoreo de RECP'!A77="","",'1. Monitoreo de RECP'!A77)</f>
        <v/>
      </c>
      <c r="C71" s="36" t="str">
        <f>IF('1. Monitoreo de RECP'!D77="","",'1. Monitoreo de RECP'!D77)</f>
        <v/>
      </c>
      <c r="D71" s="37" t="str">
        <f>IF('1. Monitoreo de RECP'!E77="please select","",'1. Monitoreo de RECP'!E77)</f>
        <v>Seleccione</v>
      </c>
    </row>
    <row r="72" spans="2:4" ht="16" customHeight="1">
      <c r="B72" s="35" t="str">
        <f>IF('1. Monitoreo de RECP'!A78="","",'1. Monitoreo de RECP'!A78)</f>
        <v/>
      </c>
      <c r="C72" s="36" t="str">
        <f>IF('1. Monitoreo de RECP'!D78="","",'1. Monitoreo de RECP'!D78)</f>
        <v/>
      </c>
      <c r="D72" s="37" t="str">
        <f>IF('1. Monitoreo de RECP'!E78="please select","",'1. Monitoreo de RECP'!E78)</f>
        <v>Seleccione</v>
      </c>
    </row>
    <row r="73" spans="2:4" ht="16" customHeight="1">
      <c r="B73" s="35" t="str">
        <f>IF('1. Monitoreo de RECP'!A79="","",'1. Monitoreo de RECP'!A79)</f>
        <v/>
      </c>
      <c r="C73" s="36" t="str">
        <f>IF('1. Monitoreo de RECP'!D79="","",'1. Monitoreo de RECP'!D79)</f>
        <v/>
      </c>
      <c r="D73" s="37" t="str">
        <f>IF('1. Monitoreo de RECP'!E79="please select","",'1. Monitoreo de RECP'!E79)</f>
        <v>Seleccione</v>
      </c>
    </row>
    <row r="74" spans="2:4" ht="16" customHeight="1">
      <c r="B74" s="35" t="str">
        <f>IF('1. Monitoreo de RECP'!A80="","",'1. Monitoreo de RECP'!A80)</f>
        <v/>
      </c>
      <c r="C74" s="36" t="str">
        <f>IF('1. Monitoreo de RECP'!D80="","",'1. Monitoreo de RECP'!D80)</f>
        <v/>
      </c>
      <c r="D74" s="37" t="str">
        <f>IF('1. Monitoreo de RECP'!E80="please select","",'1. Monitoreo de RECP'!E80)</f>
        <v>Seleccione</v>
      </c>
    </row>
    <row r="75" spans="2:4" ht="16" customHeight="1">
      <c r="B75" s="35" t="str">
        <f>IF('1. Monitoreo de RECP'!A81="","",'1. Monitoreo de RECP'!A81)</f>
        <v/>
      </c>
      <c r="C75" s="36" t="str">
        <f>IF('1. Monitoreo de RECP'!D81="","",'1. Monitoreo de RECP'!D81)</f>
        <v/>
      </c>
      <c r="D75" s="37" t="str">
        <f>IF('1. Monitoreo de RECP'!E81="please select","",'1. Monitoreo de RECP'!E81)</f>
        <v>Seleccione</v>
      </c>
    </row>
    <row r="76" spans="2:4" ht="16" customHeight="1">
      <c r="B76" s="35" t="str">
        <f>IF('1. Monitoreo de RECP'!A82="","",'1. Monitoreo de RECP'!A82)</f>
        <v/>
      </c>
      <c r="C76" s="36" t="str">
        <f>IF('1. Monitoreo de RECP'!D82="","",'1. Monitoreo de RECP'!D82)</f>
        <v/>
      </c>
      <c r="D76" s="37" t="str">
        <f>IF('1. Monitoreo de RECP'!E82="please select","",'1. Monitoreo de RECP'!E82)</f>
        <v>Seleccione</v>
      </c>
    </row>
    <row r="77" spans="2:4" ht="16" customHeight="1">
      <c r="B77" s="35" t="str">
        <f>IF('1. Monitoreo de RECP'!A83="","",'1. Monitoreo de RECP'!A83)</f>
        <v/>
      </c>
      <c r="C77" s="36" t="str">
        <f>IF('1. Monitoreo de RECP'!D83="","",'1. Monitoreo de RECP'!D83)</f>
        <v/>
      </c>
      <c r="D77" s="37" t="str">
        <f>IF('1. Monitoreo de RECP'!E83="please select","",'1. Monitoreo de RECP'!E83)</f>
        <v>Seleccione</v>
      </c>
    </row>
    <row r="78" spans="2:4" ht="16" customHeight="1">
      <c r="B78" s="35" t="str">
        <f>IF('1. Monitoreo de RECP'!A84="","",'1. Monitoreo de RECP'!A84)</f>
        <v/>
      </c>
      <c r="C78" s="36" t="str">
        <f>IF('1. Monitoreo de RECP'!D84="","",'1. Monitoreo de RECP'!D84)</f>
        <v/>
      </c>
      <c r="D78" s="37" t="str">
        <f>IF('1. Monitoreo de RECP'!E84="please select","",'1. Monitoreo de RECP'!E84)</f>
        <v>Seleccione</v>
      </c>
    </row>
    <row r="79" spans="2:4" ht="16" customHeight="1">
      <c r="B79" s="35" t="str">
        <f>IF('1. Monitoreo de RECP'!A85="","",'1. Monitoreo de RECP'!A85)</f>
        <v/>
      </c>
      <c r="C79" s="36" t="str">
        <f>IF('1. Monitoreo de RECP'!D85="","",'1. Monitoreo de RECP'!D85)</f>
        <v/>
      </c>
      <c r="D79" s="37" t="str">
        <f>IF('1. Monitoreo de RECP'!E85="please select","",'1. Monitoreo de RECP'!E85)</f>
        <v>Seleccione</v>
      </c>
    </row>
    <row r="80" spans="2:4" ht="16" customHeight="1">
      <c r="B80" s="35" t="str">
        <f>IF('1. Monitoreo de RECP'!A86="","",'1. Monitoreo de RECP'!A86)</f>
        <v/>
      </c>
      <c r="C80" s="36" t="str">
        <f>IF('1. Monitoreo de RECP'!D86="","",'1. Monitoreo de RECP'!D86)</f>
        <v/>
      </c>
      <c r="D80" s="37" t="str">
        <f>IF('1. Monitoreo de RECP'!E86="please select","",'1. Monitoreo de RECP'!E86)</f>
        <v>Seleccione</v>
      </c>
    </row>
    <row r="81" spans="2:4" ht="16" customHeight="1">
      <c r="B81" s="35" t="str">
        <f>IF('1. Monitoreo de RECP'!A87="","",'1. Monitoreo de RECP'!A87)</f>
        <v/>
      </c>
      <c r="C81" s="36" t="str">
        <f>IF('1. Monitoreo de RECP'!D87="","",'1. Monitoreo de RECP'!D87)</f>
        <v/>
      </c>
      <c r="D81" s="37" t="str">
        <f>IF('1. Monitoreo de RECP'!E87="please select","",'1. Monitoreo de RECP'!E87)</f>
        <v>Seleccione</v>
      </c>
    </row>
    <row r="82" spans="2:4" ht="16" customHeight="1">
      <c r="B82" s="35" t="str">
        <f>IF('1. Monitoreo de RECP'!A88="","",'1. Monitoreo de RECP'!A88)</f>
        <v/>
      </c>
      <c r="C82" s="36" t="str">
        <f>IF('1. Monitoreo de RECP'!D88="","",'1. Monitoreo de RECP'!D88)</f>
        <v/>
      </c>
      <c r="D82" s="37" t="str">
        <f>IF('1. Monitoreo de RECP'!E88="please select","",'1. Monitoreo de RECP'!E88)</f>
        <v>Seleccione</v>
      </c>
    </row>
    <row r="83" spans="2:4" ht="16" customHeight="1">
      <c r="B83" s="35" t="str">
        <f>IF('1. Monitoreo de RECP'!A89="","",'1. Monitoreo de RECP'!A89)</f>
        <v/>
      </c>
      <c r="C83" s="36" t="str">
        <f>IF('1. Monitoreo de RECP'!D89="","",'1. Monitoreo de RECP'!D89)</f>
        <v/>
      </c>
      <c r="D83" s="37" t="str">
        <f>IF('1. Monitoreo de RECP'!E89="please select","",'1. Monitoreo de RECP'!E89)</f>
        <v>Seleccione</v>
      </c>
    </row>
    <row r="84" spans="2:4" ht="16" customHeight="1">
      <c r="B84" s="35" t="str">
        <f>IF('1. Monitoreo de RECP'!A90="","",'1. Monitoreo de RECP'!A90)</f>
        <v/>
      </c>
      <c r="C84" s="36" t="str">
        <f>IF('1. Monitoreo de RECP'!D90="","",'1. Monitoreo de RECP'!D90)</f>
        <v/>
      </c>
      <c r="D84" s="37" t="str">
        <f>IF('1. Monitoreo de RECP'!E90="please select","",'1. Monitoreo de RECP'!E90)</f>
        <v>Seleccione</v>
      </c>
    </row>
    <row r="85" spans="2:4" ht="16" customHeight="1">
      <c r="B85" s="35" t="str">
        <f>IF('1. Monitoreo de RECP'!A91="","",'1. Monitoreo de RECP'!A91)</f>
        <v/>
      </c>
      <c r="C85" s="36" t="str">
        <f>IF('1. Monitoreo de RECP'!D91="","",'1. Monitoreo de RECP'!D91)</f>
        <v/>
      </c>
      <c r="D85" s="37" t="str">
        <f>IF('1. Monitoreo de RECP'!E91="please select","",'1. Monitoreo de RECP'!E91)</f>
        <v>Seleccione</v>
      </c>
    </row>
    <row r="86" spans="2:4" ht="16" customHeight="1">
      <c r="B86" s="35" t="str">
        <f>IF('1. Monitoreo de RECP'!A92="","",'1. Monitoreo de RECP'!A92)</f>
        <v/>
      </c>
      <c r="C86" s="36" t="str">
        <f>IF('1. Monitoreo de RECP'!D92="","",'1. Monitoreo de RECP'!D92)</f>
        <v/>
      </c>
      <c r="D86" s="37" t="str">
        <f>IF('1. Monitoreo de RECP'!E92="please select","",'1. Monitoreo de RECP'!E92)</f>
        <v>Seleccione</v>
      </c>
    </row>
    <row r="87" spans="2:4" ht="16" customHeight="1">
      <c r="B87" s="35" t="str">
        <f>IF('1. Monitoreo de RECP'!A93="","",'1. Monitoreo de RECP'!A93)</f>
        <v/>
      </c>
      <c r="C87" s="36" t="str">
        <f>IF('1. Monitoreo de RECP'!D93="","",'1. Monitoreo de RECP'!D93)</f>
        <v/>
      </c>
      <c r="D87" s="37" t="str">
        <f>IF('1. Monitoreo de RECP'!E93="please select","",'1. Monitoreo de RECP'!E93)</f>
        <v>Seleccione</v>
      </c>
    </row>
    <row r="88" spans="2:4" ht="16" customHeight="1">
      <c r="B88" s="35" t="str">
        <f>IF('1. Monitoreo de RECP'!A94="","",'1. Monitoreo de RECP'!A94)</f>
        <v/>
      </c>
      <c r="C88" s="36" t="str">
        <f>IF('1. Monitoreo de RECP'!D94="","",'1. Monitoreo de RECP'!D94)</f>
        <v/>
      </c>
      <c r="D88" s="37" t="str">
        <f>IF('1. Monitoreo de RECP'!E94="please select","",'1. Monitoreo de RECP'!E94)</f>
        <v>Seleccione</v>
      </c>
    </row>
    <row r="89" spans="2:4" ht="16" customHeight="1">
      <c r="B89" s="35" t="str">
        <f>IF('1. Monitoreo de RECP'!A95="","",'1. Monitoreo de RECP'!A95)</f>
        <v/>
      </c>
      <c r="C89" s="36" t="str">
        <f>IF('1. Monitoreo de RECP'!D95="","",'1. Monitoreo de RECP'!D95)</f>
        <v/>
      </c>
      <c r="D89" s="37" t="str">
        <f>IF('1. Monitoreo de RECP'!E95="please select","",'1. Monitoreo de RECP'!E95)</f>
        <v>Seleccione</v>
      </c>
    </row>
    <row r="90" spans="2:4" ht="16" customHeight="1">
      <c r="B90" s="35" t="str">
        <f>IF('1. Monitoreo de RECP'!A96="","",'1. Monitoreo de RECP'!A96)</f>
        <v/>
      </c>
      <c r="C90" s="36" t="str">
        <f>IF('1. Monitoreo de RECP'!D96="","",'1. Monitoreo de RECP'!D96)</f>
        <v/>
      </c>
      <c r="D90" s="37" t="str">
        <f>IF('1. Monitoreo de RECP'!E96="please select","",'1. Monitoreo de RECP'!E96)</f>
        <v>Seleccione</v>
      </c>
    </row>
    <row r="91" spans="2:4" ht="16" customHeight="1">
      <c r="B91" s="35" t="str">
        <f>IF('1. Monitoreo de RECP'!A97="","",'1. Monitoreo de RECP'!A97)</f>
        <v/>
      </c>
      <c r="C91" s="36" t="str">
        <f>IF('1. Monitoreo de RECP'!D97="","",'1. Monitoreo de RECP'!D97)</f>
        <v/>
      </c>
      <c r="D91" s="37" t="str">
        <f>IF('1. Monitoreo de RECP'!E97="please select","",'1. Monitoreo de RECP'!E97)</f>
        <v>Seleccione</v>
      </c>
    </row>
    <row r="92" spans="2:4" ht="16" customHeight="1">
      <c r="B92" s="35" t="str">
        <f>IF('1. Monitoreo de RECP'!A98="","",'1. Monitoreo de RECP'!A98)</f>
        <v/>
      </c>
      <c r="C92" s="36" t="str">
        <f>IF('1. Monitoreo de RECP'!D98="","",'1. Monitoreo de RECP'!D98)</f>
        <v/>
      </c>
      <c r="D92" s="37" t="str">
        <f>IF('1. Monitoreo de RECP'!E98="please select","",'1. Monitoreo de RECP'!E98)</f>
        <v>Seleccione</v>
      </c>
    </row>
    <row r="93" spans="2:4" ht="16" customHeight="1">
      <c r="B93" s="35" t="str">
        <f>IF('1. Monitoreo de RECP'!A99="","",'1. Monitoreo de RECP'!A99)</f>
        <v/>
      </c>
      <c r="C93" s="36" t="str">
        <f>IF('1. Monitoreo de RECP'!D99="","",'1. Monitoreo de RECP'!D99)</f>
        <v/>
      </c>
      <c r="D93" s="37" t="str">
        <f>IF('1. Monitoreo de RECP'!E99="please select","",'1. Monitoreo de RECP'!E99)</f>
        <v>Seleccione</v>
      </c>
    </row>
    <row r="94" spans="2:4" ht="16" customHeight="1">
      <c r="B94" s="35" t="str">
        <f>IF('1. Monitoreo de RECP'!A100="","",'1. Monitoreo de RECP'!A100)</f>
        <v/>
      </c>
      <c r="C94" s="36" t="str">
        <f>IF('1. Monitoreo de RECP'!D100="","",'1. Monitoreo de RECP'!D100)</f>
        <v/>
      </c>
      <c r="D94" s="37" t="str">
        <f>IF('1. Monitoreo de RECP'!E100="please select","",'1. Monitoreo de RECP'!E100)</f>
        <v>Seleccione</v>
      </c>
    </row>
    <row r="95" spans="2:4" ht="16" customHeight="1">
      <c r="B95" s="35" t="str">
        <f>IF('1. Monitoreo de RECP'!A101="","",'1. Monitoreo de RECP'!A101)</f>
        <v/>
      </c>
      <c r="C95" s="36" t="str">
        <f>IF('1. Monitoreo de RECP'!D101="","",'1. Monitoreo de RECP'!D101)</f>
        <v/>
      </c>
      <c r="D95" s="37" t="str">
        <f>IF('1. Monitoreo de RECP'!E101="please select","",'1. Monitoreo de RECP'!E101)</f>
        <v>Seleccione</v>
      </c>
    </row>
    <row r="96" spans="2:4" ht="16" customHeight="1">
      <c r="B96" s="35" t="str">
        <f>IF('1. Monitoreo de RECP'!A102="","",'1. Monitoreo de RECP'!A102)</f>
        <v/>
      </c>
      <c r="C96" s="36" t="str">
        <f>IF('1. Monitoreo de RECP'!D102="","",'1. Monitoreo de RECP'!D102)</f>
        <v/>
      </c>
      <c r="D96" s="37" t="str">
        <f>IF('1. Monitoreo de RECP'!E102="please select","",'1. Monitoreo de RECP'!E102)</f>
        <v>Seleccione</v>
      </c>
    </row>
    <row r="97" spans="2:4" ht="16" customHeight="1">
      <c r="B97" s="35" t="str">
        <f>IF('1. Monitoreo de RECP'!A103="","",'1. Monitoreo de RECP'!A103)</f>
        <v/>
      </c>
      <c r="C97" s="36" t="str">
        <f>IF('1. Monitoreo de RECP'!D103="","",'1. Monitoreo de RECP'!D103)</f>
        <v/>
      </c>
      <c r="D97" s="37" t="str">
        <f>IF('1. Monitoreo de RECP'!E103="please select","",'1. Monitoreo de RECP'!E103)</f>
        <v>Seleccione</v>
      </c>
    </row>
    <row r="98" spans="2:4" ht="16" customHeight="1">
      <c r="B98" s="35" t="str">
        <f>IF('1. Monitoreo de RECP'!A104="","",'1. Monitoreo de RECP'!A104)</f>
        <v/>
      </c>
      <c r="C98" s="36" t="str">
        <f>IF('1. Monitoreo de RECP'!D104="","",'1. Monitoreo de RECP'!D104)</f>
        <v/>
      </c>
      <c r="D98" s="37" t="str">
        <f>IF('1. Monitoreo de RECP'!E104="please select","",'1. Monitoreo de RECP'!E104)</f>
        <v>Seleccione</v>
      </c>
    </row>
    <row r="99" spans="2:4" ht="16" customHeight="1">
      <c r="B99" s="35" t="str">
        <f>IF('1. Monitoreo de RECP'!A105="","",'1. Monitoreo de RECP'!A105)</f>
        <v/>
      </c>
      <c r="C99" s="36" t="str">
        <f>IF('1. Monitoreo de RECP'!D105="","",'1. Monitoreo de RECP'!D105)</f>
        <v/>
      </c>
      <c r="D99" s="37" t="str">
        <f>IF('1. Monitoreo de RECP'!E105="please select","",'1. Monitoreo de RECP'!E105)</f>
        <v>Seleccione</v>
      </c>
    </row>
    <row r="100" spans="2:4" ht="16" customHeight="1">
      <c r="B100" s="35" t="str">
        <f>IF('1. Monitoreo de RECP'!A106="","",'1. Monitoreo de RECP'!A106)</f>
        <v/>
      </c>
      <c r="C100" s="36" t="str">
        <f>IF('1. Monitoreo de RECP'!D106="","",'1. Monitoreo de RECP'!D106)</f>
        <v/>
      </c>
      <c r="D100" s="37" t="str">
        <f>IF('1. Monitoreo de RECP'!E106="please select","",'1. Monitoreo de RECP'!E106)</f>
        <v>Seleccione</v>
      </c>
    </row>
    <row r="101" spans="2:4" ht="16" customHeight="1">
      <c r="B101" s="35" t="str">
        <f>IF('1. Monitoreo de RECP'!A107="","",'1. Monitoreo de RECP'!A107)</f>
        <v/>
      </c>
      <c r="C101" s="36" t="str">
        <f>IF('1. Monitoreo de RECP'!D107="","",'1. Monitoreo de RECP'!D107)</f>
        <v/>
      </c>
      <c r="D101" s="37" t="str">
        <f>IF('1. Monitoreo de RECP'!E107="please select","",'1. Monitoreo de RECP'!E107)</f>
        <v>Seleccione</v>
      </c>
    </row>
    <row r="102" spans="2:4" ht="16" customHeight="1">
      <c r="B102" s="35" t="str">
        <f>IF('1. Monitoreo de RECP'!A108="","",'1. Monitoreo de RECP'!A108)</f>
        <v/>
      </c>
      <c r="C102" s="36" t="str">
        <f>IF('1. Monitoreo de RECP'!D108="","",'1. Monitoreo de RECP'!D108)</f>
        <v/>
      </c>
      <c r="D102" s="37" t="str">
        <f>IF('1. Monitoreo de RECP'!E108="please select","",'1. Monitoreo de RECP'!E108)</f>
        <v>Seleccione</v>
      </c>
    </row>
    <row r="103" spans="2:4" ht="16" customHeight="1">
      <c r="B103" s="35" t="str">
        <f>IF('1. Monitoreo de RECP'!A109="","",'1. Monitoreo de RECP'!A109)</f>
        <v/>
      </c>
      <c r="C103" s="36" t="str">
        <f>IF('1. Monitoreo de RECP'!D109="","",'1. Monitoreo de RECP'!D109)</f>
        <v/>
      </c>
      <c r="D103" s="37" t="str">
        <f>IF('1. Monitoreo de RECP'!E109="please select","",'1. Monitoreo de RECP'!E109)</f>
        <v>Seleccione</v>
      </c>
    </row>
    <row r="104" spans="2:4" ht="16" customHeight="1">
      <c r="B104" s="35" t="str">
        <f>IF('1. Monitoreo de RECP'!A110="","",'1. Monitoreo de RECP'!A110)</f>
        <v/>
      </c>
      <c r="C104" s="36" t="str">
        <f>IF('1. Monitoreo de RECP'!D110="","",'1. Monitoreo de RECP'!D110)</f>
        <v/>
      </c>
      <c r="D104" s="37" t="str">
        <f>IF('1. Monitoreo de RECP'!E110="please select","",'1. Monitoreo de RECP'!E110)</f>
        <v>Seleccione</v>
      </c>
    </row>
    <row r="105" spans="2:4" ht="16" customHeight="1">
      <c r="B105" s="35" t="str">
        <f>IF('1. Monitoreo de RECP'!A111="","",'1. Monitoreo de RECP'!A111)</f>
        <v/>
      </c>
      <c r="C105" s="36" t="str">
        <f>IF('1. Monitoreo de RECP'!D111="","",'1. Monitoreo de RECP'!D111)</f>
        <v/>
      </c>
      <c r="D105" s="37" t="str">
        <f>IF('1. Monitoreo de RECP'!E111="please select","",'1. Monitoreo de RECP'!E111)</f>
        <v>Seleccione</v>
      </c>
    </row>
    <row r="106" spans="2:4" ht="16" customHeight="1">
      <c r="B106" s="35" t="str">
        <f>IF('1. Monitoreo de RECP'!A112="","",'1. Monitoreo de RECP'!A112)</f>
        <v/>
      </c>
      <c r="C106" s="36" t="str">
        <f>IF('1. Monitoreo de RECP'!D112="","",'1. Monitoreo de RECP'!D112)</f>
        <v/>
      </c>
      <c r="D106" s="37" t="str">
        <f>IF('1. Monitoreo de RECP'!E112="please select","",'1. Monitoreo de RECP'!E112)</f>
        <v>Seleccione</v>
      </c>
    </row>
    <row r="107" spans="2:4" ht="16" customHeight="1">
      <c r="B107" s="35" t="str">
        <f>IF('1. Monitoreo de RECP'!A113="","",'1. Monitoreo de RECP'!A113)</f>
        <v/>
      </c>
      <c r="C107" s="36" t="str">
        <f>IF('1. Monitoreo de RECP'!D113="","",'1. Monitoreo de RECP'!D113)</f>
        <v/>
      </c>
      <c r="D107" s="37" t="str">
        <f>IF('1. Monitoreo de RECP'!E113="please select","",'1. Monitoreo de RECP'!E113)</f>
        <v>Seleccione</v>
      </c>
    </row>
    <row r="108" spans="2:4" ht="16" customHeight="1">
      <c r="B108" s="35" t="str">
        <f>IF('1. Monitoreo de RECP'!A114="","",'1. Monitoreo de RECP'!A114)</f>
        <v/>
      </c>
      <c r="C108" s="36" t="str">
        <f>IF('1. Monitoreo de RECP'!D114="","",'1. Monitoreo de RECP'!D114)</f>
        <v/>
      </c>
      <c r="D108" s="37" t="str">
        <f>IF('1. Monitoreo de RECP'!E114="please select","",'1. Monitoreo de RECP'!E114)</f>
        <v>Seleccione</v>
      </c>
    </row>
    <row r="109" spans="2:4" ht="16" customHeight="1">
      <c r="B109" s="35" t="str">
        <f>IF('1. Monitoreo de RECP'!A115="","",'1. Monitoreo de RECP'!A115)</f>
        <v/>
      </c>
      <c r="C109" s="36" t="str">
        <f>IF('1. Monitoreo de RECP'!D115="","",'1. Monitoreo de RECP'!D115)</f>
        <v/>
      </c>
      <c r="D109" s="37" t="str">
        <f>IF('1. Monitoreo de RECP'!E115="please select","",'1. Monitoreo de RECP'!E115)</f>
        <v>Seleccione</v>
      </c>
    </row>
  </sheetData>
  <sheetProtection formatCells="0" formatColumns="0" formatRows="0"/>
  <mergeCells count="2">
    <mergeCell ref="B1:C1"/>
    <mergeCell ref="B2:D2"/>
  </mergeCells>
  <pageMargins left="0.39370078740157499" right="0.39370078740157499" top="0.59055118110236204" bottom="0.39370078740157499" header="0.23622047244094499" footer="0.23622047244094499"/>
  <pageSetup paperSize="9" scale="60" orientation="portrait"/>
  <headerFooter>
    <oddFooter>&amp;CPage &amp;P of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Z50"/>
  <sheetViews>
    <sheetView showGridLines="0" showRowColHeaders="0" tabSelected="1" workbookViewId="0">
      <pane ySplit="9" topLeftCell="A10" activePane="bottomLeft" state="frozen"/>
      <selection pane="bottomLeft" activeCell="D16" sqref="D16"/>
    </sheetView>
  </sheetViews>
  <sheetFormatPr defaultColWidth="8.54296875" defaultRowHeight="14.5"/>
  <cols>
    <col min="1" max="1" width="2" style="6" customWidth="1"/>
    <col min="2" max="2" width="68.1796875" style="7" customWidth="1"/>
    <col min="3" max="3" width="26.1796875" style="6" customWidth="1"/>
    <col min="4" max="4" width="19.81640625" style="8" customWidth="1"/>
    <col min="5" max="5" width="2.453125" style="6" customWidth="1"/>
    <col min="6" max="16384" width="8.54296875" style="6"/>
  </cols>
  <sheetData>
    <row r="1" spans="2:26" s="1" customFormat="1" ht="17.5" customHeight="1">
      <c r="B1" s="347" t="s">
        <v>66</v>
      </c>
      <c r="C1" s="347"/>
      <c r="D1" s="9"/>
    </row>
    <row r="2" spans="2:26" s="1" customFormat="1" ht="61" customHeight="1">
      <c r="B2" s="10" t="s">
        <v>139</v>
      </c>
      <c r="C2" s="10"/>
      <c r="D2" s="11"/>
      <c r="E2" s="10"/>
      <c r="F2" s="10"/>
      <c r="G2" s="10"/>
      <c r="H2" s="10"/>
      <c r="I2" s="10"/>
    </row>
    <row r="3" spans="2:26" s="2" customFormat="1" ht="12">
      <c r="C3" s="12"/>
      <c r="D3" s="13"/>
      <c r="E3" s="14"/>
      <c r="G3" s="12"/>
      <c r="N3" s="27"/>
      <c r="Y3" s="14"/>
      <c r="Z3" s="14"/>
    </row>
    <row r="4" spans="2:26" s="2" customFormat="1" ht="12">
      <c r="C4" s="12"/>
      <c r="D4" s="13"/>
      <c r="E4" s="14"/>
      <c r="G4" s="12"/>
      <c r="N4" s="27"/>
      <c r="Y4" s="14"/>
      <c r="Z4" s="14"/>
    </row>
    <row r="5" spans="2:26" s="2" customFormat="1" ht="12">
      <c r="C5" s="12"/>
      <c r="D5" s="13"/>
      <c r="E5" s="14"/>
      <c r="G5" s="12"/>
      <c r="N5" s="27"/>
      <c r="Y5" s="14"/>
      <c r="Z5" s="14"/>
    </row>
    <row r="6" spans="2:26" s="2" customFormat="1" ht="12">
      <c r="C6" s="12"/>
      <c r="D6" s="13"/>
      <c r="E6" s="14"/>
      <c r="G6" s="12"/>
      <c r="N6" s="27"/>
      <c r="Y6" s="14"/>
      <c r="Z6" s="14"/>
    </row>
    <row r="7" spans="2:26" s="3" customFormat="1" ht="17.5" customHeight="1">
      <c r="B7" s="15" t="s">
        <v>135</v>
      </c>
      <c r="C7" s="349" t="str">
        <f>IF('1. Monitoreo de RECP'!B5="","",'1. Monitoreo de RECP'!B5)</f>
        <v/>
      </c>
      <c r="D7" s="349"/>
    </row>
    <row r="8" spans="2:26" ht="8.15" customHeight="1">
      <c r="C8" s="16"/>
    </row>
    <row r="9" spans="2:26" s="4" customFormat="1" ht="21" customHeight="1">
      <c r="B9" s="17" t="s">
        <v>140</v>
      </c>
      <c r="C9" s="18">
        <f>COUNTA('1. Monitoreo de RECP'!A22:A115)</f>
        <v>0</v>
      </c>
      <c r="D9" s="19"/>
    </row>
    <row r="10" spans="2:26" s="4" customFormat="1" ht="21" customHeight="1">
      <c r="B10" s="20" t="s">
        <v>141</v>
      </c>
      <c r="C10" s="21">
        <f>COUNTA('1. Monitoreo de RECP'!D16:D115)</f>
        <v>0</v>
      </c>
      <c r="D10" s="22" t="s">
        <v>142</v>
      </c>
    </row>
    <row r="11" spans="2:26" s="5" customFormat="1" ht="13" customHeight="1">
      <c r="B11" s="237" t="s">
        <v>143</v>
      </c>
      <c r="C11" s="23">
        <f>COUNTIF('1. Monitoreo de RECP'!E16:E115,"Implementada")</f>
        <v>0</v>
      </c>
      <c r="D11" s="24"/>
    </row>
    <row r="12" spans="2:26" s="5" customFormat="1" ht="13" customHeight="1">
      <c r="B12" s="237" t="s">
        <v>144</v>
      </c>
      <c r="C12" s="23">
        <f>COUNTIF('1. Monitoreo de RECP'!E16:E115,"Planificado")</f>
        <v>0</v>
      </c>
      <c r="D12" s="24"/>
    </row>
    <row r="13" spans="2:26" s="5" customFormat="1" ht="13" customHeight="1">
      <c r="B13" s="237" t="s">
        <v>145</v>
      </c>
      <c r="C13" s="23">
        <f>COUNTIF('1. Monitoreo de RECP'!E16:E115,"Probable")</f>
        <v>0</v>
      </c>
      <c r="D13" s="24"/>
    </row>
    <row r="14" spans="2:26" s="5" customFormat="1" ht="13" customHeight="1">
      <c r="B14" s="237" t="s">
        <v>146</v>
      </c>
      <c r="C14" s="23">
        <f>COUNTIF('1. Monitoreo de RECP'!E16:E115,"Improbable")</f>
        <v>0</v>
      </c>
      <c r="D14" s="24"/>
    </row>
    <row r="15" spans="2:26" s="4" customFormat="1" ht="21" customHeight="1">
      <c r="B15" s="20" t="s">
        <v>147</v>
      </c>
      <c r="C15" s="25">
        <f>SUM('1. Monitoreo de RECP'!H16:H115)</f>
        <v>0</v>
      </c>
      <c r="D15" s="22" t="s">
        <v>148</v>
      </c>
    </row>
    <row r="16" spans="2:26" s="5" customFormat="1" ht="13" customHeight="1">
      <c r="B16" s="237" t="s">
        <v>143</v>
      </c>
      <c r="C16" s="26">
        <f>SUMIFS('1. Monitoreo de RECP'!H16:H115,'1. Monitoreo de RECP'!E16:E115,"Implementada")</f>
        <v>0</v>
      </c>
      <c r="D16" s="24"/>
    </row>
    <row r="17" spans="2:4" s="5" customFormat="1" ht="13" customHeight="1">
      <c r="B17" s="237" t="s">
        <v>144</v>
      </c>
      <c r="C17" s="26">
        <f>SUMIFS('1. Monitoreo de RECP'!H16:H115,'1. Monitoreo de RECP'!E16:E115,"Planificado")</f>
        <v>0</v>
      </c>
      <c r="D17" s="24"/>
    </row>
    <row r="18" spans="2:4" s="5" customFormat="1" ht="13" customHeight="1">
      <c r="B18" s="237" t="s">
        <v>149</v>
      </c>
      <c r="C18" s="26">
        <f>SUMIFS('1. Monitoreo de RECP'!H16:H115,'1. Monitoreo de RECP'!E16:E115,"Probable")</f>
        <v>0</v>
      </c>
      <c r="D18" s="24"/>
    </row>
    <row r="19" spans="2:4" s="5" customFormat="1" ht="13" customHeight="1">
      <c r="B19" s="237" t="s">
        <v>150</v>
      </c>
      <c r="C19" s="26">
        <f>SUMIFS('1. Monitoreo de RECP'!H16:H115,'1. Monitoreo de RECP'!E16:E115,"Improbable")</f>
        <v>0</v>
      </c>
      <c r="D19" s="24"/>
    </row>
    <row r="20" spans="2:4" s="4" customFormat="1" ht="21" customHeight="1">
      <c r="B20" s="20" t="s">
        <v>151</v>
      </c>
      <c r="C20" s="25">
        <f>SUM('1. Monitoreo de RECP'!L16:L115)</f>
        <v>0</v>
      </c>
      <c r="D20" s="22" t="s">
        <v>152</v>
      </c>
    </row>
    <row r="21" spans="2:4" s="5" customFormat="1" ht="13" customHeight="1">
      <c r="B21" s="237" t="s">
        <v>143</v>
      </c>
      <c r="C21" s="26">
        <f>SUMIFS('1. Monitoreo de RECP'!L16:L115,'1. Monitoreo de RECP'!E16:E115,"Implementada")</f>
        <v>0</v>
      </c>
      <c r="D21" s="24"/>
    </row>
    <row r="22" spans="2:4" s="5" customFormat="1" ht="13" customHeight="1">
      <c r="B22" s="237" t="s">
        <v>144</v>
      </c>
      <c r="C22" s="26">
        <f>SUMIFS('1. Monitoreo de RECP'!L16:L115,'1. Monitoreo de RECP'!E16:E115,"Planificado")</f>
        <v>0</v>
      </c>
      <c r="D22" s="24"/>
    </row>
    <row r="23" spans="2:4" s="5" customFormat="1" ht="13" customHeight="1">
      <c r="B23" s="237" t="s">
        <v>153</v>
      </c>
      <c r="C23" s="26">
        <f>SUMIFS('1. Monitoreo de RECP'!L16:L115,'1. Monitoreo de RECP'!E16:E115,"Probable")</f>
        <v>0</v>
      </c>
      <c r="D23" s="24"/>
    </row>
    <row r="24" spans="2:4" s="5" customFormat="1" ht="13" customHeight="1">
      <c r="B24" s="237" t="s">
        <v>154</v>
      </c>
      <c r="C24" s="26">
        <f>SUMIFS('1. Monitoreo de RECP'!L16:L115,'1. Monitoreo de RECP'!E16:E115,"Improbable")</f>
        <v>0</v>
      </c>
      <c r="D24" s="24"/>
    </row>
    <row r="25" spans="2:4" s="4" customFormat="1" ht="21" customHeight="1">
      <c r="B25" s="20" t="s">
        <v>155</v>
      </c>
      <c r="C25" s="25">
        <f>SUM('1. Monitoreo de RECP'!J16:J115,'1. Monitoreo de RECP'!N16:N115)</f>
        <v>0</v>
      </c>
      <c r="D25" s="22" t="s">
        <v>156</v>
      </c>
    </row>
    <row r="26" spans="2:4" s="5" customFormat="1" ht="13" customHeight="1">
      <c r="B26" s="237" t="s">
        <v>143</v>
      </c>
      <c r="C26" s="26">
        <f>(SUMIFS('1. Monitoreo de RECP'!N16:N115,'1. Monitoreo de RECP'!E16:E115,"Implementada"))+(SUMIFS('1. Monitoreo de RECP'!J16:J115,'1. Monitoreo de RECP'!E16:E115,"Implementada"))</f>
        <v>0</v>
      </c>
      <c r="D26" s="24"/>
    </row>
    <row r="27" spans="2:4" s="5" customFormat="1" ht="13" customHeight="1">
      <c r="B27" s="237" t="s">
        <v>144</v>
      </c>
      <c r="C27" s="26">
        <f>(SUMIFS('1. Monitoreo de RECP'!N16:N115,'1. Monitoreo de RECP'!E16:E115,"Planificado"))+(SUMIFS('1. Monitoreo de RECP'!J16:J115,'1. Monitoreo de RECP'!E16:E115,"Planificado"))</f>
        <v>0</v>
      </c>
      <c r="D27" s="24"/>
    </row>
    <row r="28" spans="2:4" s="5" customFormat="1" ht="13" customHeight="1">
      <c r="B28" s="237" t="s">
        <v>149</v>
      </c>
      <c r="C28" s="26">
        <f>(SUMIFS('1. Monitoreo de RECP'!N16:N115,'1. Monitoreo de RECP'!E16:E115,"Probable"))+(SUMIFS('1. Monitoreo de RECP'!J16:J115,'1. Monitoreo de RECP'!E16:E115,"Probable"))</f>
        <v>0</v>
      </c>
      <c r="D28" s="24"/>
    </row>
    <row r="29" spans="2:4" s="5" customFormat="1" ht="13" customHeight="1">
      <c r="B29" s="237" t="s">
        <v>154</v>
      </c>
      <c r="C29" s="26">
        <f>(SUMIFS('1. Monitoreo de RECP'!N16:N115,'1. Monitoreo de RECP'!E16:E115,"Improbable"))+(SUMIFS('1. Monitoreo de RECP'!J16:J115,'1. Monitoreo de RECP'!E16:E115,"Improbable"))</f>
        <v>0</v>
      </c>
      <c r="D29" s="24"/>
    </row>
    <row r="30" spans="2:4" s="4" customFormat="1" ht="21" customHeight="1">
      <c r="B30" s="20" t="s">
        <v>157</v>
      </c>
      <c r="C30" s="25">
        <f>SUM('1. Monitoreo de RECP'!O16:O115)</f>
        <v>0</v>
      </c>
      <c r="D30" s="22" t="s">
        <v>158</v>
      </c>
    </row>
    <row r="31" spans="2:4" s="5" customFormat="1" ht="13" customHeight="1">
      <c r="B31" s="237" t="s">
        <v>143</v>
      </c>
      <c r="C31" s="26">
        <f>SUMIFS('1. Monitoreo de RECP'!O16:O115,'1. Monitoreo de RECP'!E16:E115,"Implementada")</f>
        <v>0</v>
      </c>
      <c r="D31" s="24"/>
    </row>
    <row r="32" spans="2:4" s="5" customFormat="1" ht="13" customHeight="1">
      <c r="B32" s="237" t="s">
        <v>144</v>
      </c>
      <c r="C32" s="26">
        <f>SUMIFS('1. Monitoreo de RECP'!O16:O115,'1. Monitoreo de RECP'!E16:E115,"Planificado")</f>
        <v>0</v>
      </c>
      <c r="D32" s="24"/>
    </row>
    <row r="33" spans="2:4" s="5" customFormat="1" ht="13" customHeight="1">
      <c r="B33" s="237" t="s">
        <v>149</v>
      </c>
      <c r="C33" s="26">
        <f>SUMIFS('1. Monitoreo de RECP'!O16:O115,'1. Monitoreo de RECP'!E16:E115,"Probable")</f>
        <v>0</v>
      </c>
      <c r="D33" s="24"/>
    </row>
    <row r="34" spans="2:4" s="5" customFormat="1" ht="13" customHeight="1">
      <c r="B34" s="237" t="s">
        <v>154</v>
      </c>
      <c r="C34" s="26">
        <f>SUMIFS('1. Monitoreo de RECP'!O16:O115,'1. Monitoreo de RECP'!E16:E115,"Improbable")</f>
        <v>0</v>
      </c>
      <c r="D34" s="24"/>
    </row>
    <row r="35" spans="2:4" s="4" customFormat="1" ht="21" customHeight="1">
      <c r="B35" s="20" t="s">
        <v>159</v>
      </c>
      <c r="C35" s="25">
        <f>SUM('1. Monitoreo de RECP'!R16:R115)+SUM('1. Monitoreo de RECP'!T16:T115)</f>
        <v>0</v>
      </c>
      <c r="D35" s="22" t="s">
        <v>160</v>
      </c>
    </row>
    <row r="36" spans="2:4" s="5" customFormat="1" ht="13" customHeight="1">
      <c r="B36" s="237" t="s">
        <v>143</v>
      </c>
      <c r="C36" s="26">
        <f>SUMIFS('1. Monitoreo de RECP'!R16:R115,'1. Monitoreo de RECP'!E16:E115,"Implementada")+SUMIFS('1. Monitoreo de RECP'!T16:T115,'1. Monitoreo de RECP'!E16:E115,"Implementada")</f>
        <v>0</v>
      </c>
      <c r="D36" s="24"/>
    </row>
    <row r="37" spans="2:4" s="5" customFormat="1" ht="13" customHeight="1">
      <c r="B37" s="237" t="s">
        <v>144</v>
      </c>
      <c r="C37" s="26">
        <f>SUMIFS('1. Monitoreo de RECP'!R16:R115,'1. Monitoreo de RECP'!E16:E115,"Planificado")+SUMIFS('1. Monitoreo de RECP'!T16:T115,'1. Monitoreo de RECP'!E16:E115,"Planificado")</f>
        <v>0</v>
      </c>
      <c r="D37" s="24"/>
    </row>
    <row r="38" spans="2:4" s="5" customFormat="1" ht="13" customHeight="1">
      <c r="B38" s="237" t="s">
        <v>149</v>
      </c>
      <c r="C38" s="26">
        <f>SUMIFS('1. Monitoreo de RECP'!R16:R115,'1. Monitoreo de RECP'!E16:E115,"Probable")+SUMIFS('1. Monitoreo de RECP'!T16:T115,'1. Monitoreo de RECP'!E16:E115,"Probable")</f>
        <v>0</v>
      </c>
      <c r="D38" s="24"/>
    </row>
    <row r="39" spans="2:4" s="5" customFormat="1" ht="13" customHeight="1">
      <c r="B39" s="237" t="s">
        <v>154</v>
      </c>
      <c r="C39" s="26">
        <f>SUMIFS('1. Monitoreo de RECP'!R16:R115,'1. Monitoreo de RECP'!E16:E115,"Improbable")+SUMIFS('1. Monitoreo de RECP'!T16:T115,'1. Monitoreo de RECP'!E16:E115,"Improbable")</f>
        <v>0</v>
      </c>
      <c r="D39" s="24"/>
    </row>
    <row r="40" spans="2:4" s="4" customFormat="1" ht="21" customHeight="1">
      <c r="B40" s="20" t="s">
        <v>161</v>
      </c>
      <c r="C40" s="25">
        <f>SUM('1. Monitoreo de RECP'!V16:V115)</f>
        <v>0</v>
      </c>
      <c r="D40" s="22" t="s">
        <v>162</v>
      </c>
    </row>
    <row r="41" spans="2:4" s="5" customFormat="1" ht="13" customHeight="1">
      <c r="B41" s="237" t="s">
        <v>143</v>
      </c>
      <c r="C41" s="26">
        <f>SUMIFS('1. Monitoreo de RECP'!V16:V115,'1. Monitoreo de RECP'!E16:E115,"Implementada")</f>
        <v>0</v>
      </c>
      <c r="D41" s="24"/>
    </row>
    <row r="42" spans="2:4" s="5" customFormat="1" ht="13" customHeight="1">
      <c r="B42" s="237" t="s">
        <v>144</v>
      </c>
      <c r="C42" s="26">
        <f>SUMIFS('1. Monitoreo de RECP'!V16:V115,'1. Monitoreo de RECP'!E16:E115,"Planificado")</f>
        <v>0</v>
      </c>
      <c r="D42" s="24"/>
    </row>
    <row r="43" spans="2:4" s="5" customFormat="1" ht="13" customHeight="1">
      <c r="B43" s="237" t="s">
        <v>145</v>
      </c>
      <c r="C43" s="26">
        <f>SUMIFS('1. Monitoreo de RECP'!V16:V115,'1. Monitoreo de RECP'!E16:E115,"Probable")</f>
        <v>0</v>
      </c>
      <c r="D43" s="24"/>
    </row>
    <row r="44" spans="2:4" s="5" customFormat="1" ht="13" customHeight="1">
      <c r="B44" s="237" t="s">
        <v>154</v>
      </c>
      <c r="C44" s="26">
        <f>SUMIFS('1. Monitoreo de RECP'!V16:V115,'1. Monitoreo de RECP'!E16:E115,"Improbable")</f>
        <v>0</v>
      </c>
      <c r="D44" s="24"/>
    </row>
    <row r="45" spans="2:4" s="4" customFormat="1" ht="21" customHeight="1">
      <c r="B45" s="20" t="s">
        <v>163</v>
      </c>
      <c r="C45" s="25" t="str">
        <f>IFERROR(AVERAGE('1. Monitoreo de RECP'!W16:W115),"0.00")</f>
        <v>0.00</v>
      </c>
      <c r="D45" s="22" t="s">
        <v>164</v>
      </c>
    </row>
    <row r="46" spans="2:4" s="5" customFormat="1" ht="13" customHeight="1">
      <c r="B46" s="237" t="s">
        <v>143</v>
      </c>
      <c r="C46" s="26" t="str">
        <f>IFERROR(AVERAGEIF('1. Monitoreo de RECP'!E16:E115,"Implementada",'1. Monitoreo de RECP'!W16:W115),"0.00")</f>
        <v>0.00</v>
      </c>
      <c r="D46" s="24"/>
    </row>
    <row r="47" spans="2:4" s="5" customFormat="1" ht="13" customHeight="1">
      <c r="B47" s="237" t="s">
        <v>144</v>
      </c>
      <c r="C47" s="26" t="str">
        <f>IFERROR(AVERAGEIF('1. Monitoreo de RECP'!E16:E115,"Planificado",'1. Monitoreo de RECP'!W16:W115),"0.00")</f>
        <v>0.00</v>
      </c>
      <c r="D47" s="24"/>
    </row>
    <row r="48" spans="2:4" s="5" customFormat="1" ht="13" customHeight="1">
      <c r="B48" s="237" t="s">
        <v>145</v>
      </c>
      <c r="C48" s="26" t="str">
        <f>IFERROR(AVERAGEIF('1. Monitoreo de RECP'!E16:E115,"Probable",'1. Monitoreo de RECP'!W16:W115),"0.00")</f>
        <v>0.00</v>
      </c>
      <c r="D48" s="24"/>
    </row>
    <row r="49" spans="2:4" s="5" customFormat="1" ht="13" customHeight="1">
      <c r="B49" s="237" t="s">
        <v>154</v>
      </c>
      <c r="C49" s="26" t="str">
        <f>IFERROR(AVERAGEIF('1. Monitoreo de RECP'!E16:E115,"Improbable",'1. Monitoreo de RECP'!W16:W115),"0.00")</f>
        <v>0.00</v>
      </c>
      <c r="D49" s="24"/>
    </row>
    <row r="50" spans="2:4" ht="13" customHeight="1"/>
  </sheetData>
  <sheetProtection formatCells="0" formatColumns="0" formatRows="0"/>
  <mergeCells count="2">
    <mergeCell ref="B1:C1"/>
    <mergeCell ref="C7:D7"/>
  </mergeCells>
  <pageMargins left="0.39370078740157499" right="0.39370078740157499" top="0.59055118110236204" bottom="0.39370078740157499" header="0.23622047244094499" footer="0.23622047244094499"/>
  <pageSetup paperSize="9" scale="80" orientation="portrait"/>
  <headerFooter>
    <oddFooter>&amp;CPage &amp;P of &amp;N</oddFooter>
  </headerFooter>
  <ignoredErrors>
    <ignoredError sqref="C43 C18 C40 C15"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Instrucciones</vt:lpstr>
      <vt:lpstr>1. Monitoreo de RECP</vt:lpstr>
      <vt:lpstr>2. Resumen nivel empresa</vt:lpstr>
      <vt:lpstr>3. Resumen nivel parque</vt:lpstr>
      <vt:lpstr>formula</vt:lpstr>
      <vt:lpstr>Implemented__yes_no_planned</vt:lpstr>
      <vt:lpstr>'1. Monitoreo de RECP'!Print_Area</vt:lpstr>
      <vt:lpstr>'2. Resumen nivel empresa'!Print_Area</vt:lpstr>
      <vt:lpstr>'3. Resumen nivel parque'!Print_Area</vt:lpstr>
      <vt:lpstr>Instrucciones!Print_Area</vt:lpstr>
      <vt:lpstr>'1. Monitoreo de RECP'!Print_Titles</vt:lpstr>
      <vt:lpstr>'2. Resumen nivel empresa'!Print_Titles</vt:lpstr>
    </vt:vector>
  </TitlesOfParts>
  <Company>UNIDO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UNIDO</dc:creator>
  <cp:lastModifiedBy>Cesar Barahona</cp:lastModifiedBy>
  <cp:lastPrinted>2019-04-18T13:53:00Z</cp:lastPrinted>
  <dcterms:created xsi:type="dcterms:W3CDTF">2017-11-22T09:08:00Z</dcterms:created>
  <dcterms:modified xsi:type="dcterms:W3CDTF">2020-05-11T14:29:48Z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ies>
</file>